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2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'Sheet1'!$A$1:$R$11</definedName>
    <definedName name="_xlnm.Print_Area" localSheetId="1">'Sheet2'!$A$1:$E$138</definedName>
  </definedNames>
  <calcPr fullCalcOnLoad="1"/>
</workbook>
</file>

<file path=xl/sharedStrings.xml><?xml version="1.0" encoding="utf-8"?>
<sst xmlns="http://schemas.openxmlformats.org/spreadsheetml/2006/main" count="119" uniqueCount="102">
  <si>
    <t>BROJ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</si>
  <si>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</si>
  <si>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</si>
  <si>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</si>
  <si>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</si>
  <si>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</si>
  <si>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</si>
  <si>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</si>
  <si>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</si>
  <si>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</si>
  <si>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</si>
  <si>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</si>
  <si>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Pomoći unutar opće države</t>
  </si>
  <si>
    <t>Subvencije</t>
  </si>
  <si>
    <t xml:space="preserve">Plan </t>
  </si>
  <si>
    <t>6/5</t>
  </si>
  <si>
    <t>Postrojenja i oprema</t>
  </si>
  <si>
    <t>Rashodi za usluge</t>
  </si>
  <si>
    <t>Ostali financijski rashodi</t>
  </si>
  <si>
    <t>Doprinosi na plaće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</si>
  <si>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</si>
  <si>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</si>
  <si>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</si>
  <si>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</si>
  <si>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</si>
  <si>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Građevinski objekti</t>
  </si>
  <si>
    <t>Naknade troškova zaposlenima</t>
  </si>
  <si>
    <t>Naknada štete</t>
  </si>
  <si>
    <t>Izdaci za financijsku imovinu</t>
  </si>
  <si>
    <t>Izdaci za udjele u glavnici</t>
  </si>
  <si>
    <t>OPĆI DIO</t>
  </si>
  <si>
    <t>indeks</t>
  </si>
  <si>
    <t>A. RAČUN PRIHODA I RASHODA</t>
  </si>
  <si>
    <t>Prihodi poslovanja</t>
  </si>
  <si>
    <t>Prihodi od prodaje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</si>
  <si>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</si>
  <si>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</si>
  <si>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</si>
  <si>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</si>
  <si>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</si>
  <si>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</si>
  <si>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</si>
  <si>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</si>
  <si>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KONTA</t>
  </si>
  <si>
    <t>VRSTA PRIHODA / IZDATAKA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</si>
  <si>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</si>
  <si>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</si>
  <si>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</si>
  <si>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</si>
  <si>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</si>
  <si>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</si>
  <si>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</si>
  <si>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</si>
  <si>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</si>
  <si>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</si>
  <si>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</si>
  <si>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</si>
  <si>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</si>
  <si>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</si>
  <si>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</si>
  <si>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</si>
  <si>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</si>
  <si>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</si>
  <si>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</si>
  <si>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</si>
  <si>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</si>
  <si>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</si>
  <si>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</si>
  <si>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</si>
  <si>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</si>
  <si>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</si>
  <si>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</si>
  <si>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</si>
  <si>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>Udjeli u glavnici trg. društava</t>
  </si>
  <si>
    <t>Primljene glavnice zajmova</t>
  </si>
  <si>
    <t>Primici glavnice zajmova danih bankama</t>
  </si>
  <si>
    <t>Rezultat poslovanja</t>
  </si>
  <si>
    <t>Višak/manjak prihoda</t>
  </si>
  <si>
    <t>šifra  izvora</t>
  </si>
  <si>
    <t>Šifra izvora:</t>
  </si>
  <si>
    <t>2015.</t>
  </si>
  <si>
    <t>1    Opći prihodi i primici</t>
  </si>
  <si>
    <t>2    Vlastiti prihodi</t>
  </si>
  <si>
    <t>3    Prihodi za posebne namjene</t>
  </si>
  <si>
    <t>4    Pomoći</t>
  </si>
  <si>
    <t>5    Donacije</t>
  </si>
  <si>
    <t xml:space="preserve">6    Prihodi od nefin.imovine </t>
  </si>
  <si>
    <t>7    Namjenski primici od zaduživanja</t>
  </si>
  <si>
    <t>Osobni automobili</t>
  </si>
  <si>
    <t>OPĆINA BEREK</t>
  </si>
  <si>
    <t>Dodatna ulaganja na građevinskim objektima</t>
  </si>
  <si>
    <t>Dodatna ulaganja na nefinancijskoj imovini</t>
  </si>
  <si>
    <t>Višegodišnji nasadi-hortikultura park</t>
  </si>
  <si>
    <t>Ukupno:</t>
  </si>
  <si>
    <t>1. IZMJENE I DOPUNE PRORAČUNA OPĆINE BEREK ZA 2015. GOD.</t>
  </si>
  <si>
    <t>Prihodovna strna se ne mjenja već se mjenjaju stavke unutar rashodovne strane proračuna kako slijedi:</t>
  </si>
  <si>
    <t xml:space="preserve">Prihodi i rashodi te primici i izdaci po ekonomskoj klasifikaciji utvrđuju se u Bilanci </t>
  </si>
  <si>
    <t>prihoda i izdataka za 2015. godinu kako slijedi:</t>
  </si>
  <si>
    <t xml:space="preserve">po ekonomskoj, funkcijskoj i programskoj klasifikaciji u Posebnom dijelu Proračuna </t>
  </si>
  <si>
    <t xml:space="preserve">Izdaci Proračuna Općine Berek za 2015. godinu u ukupnom iznosu 4.962.500,00 kn iskazani su </t>
  </si>
  <si>
    <t>Ovim kratkim izmjenama mjenjaju se stavke u Posebnom dijelu Proračuna kako slijedi:</t>
  </si>
  <si>
    <t>Novi plan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</si>
</sst>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</numFmts>
  <fonts count="3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" fontId="3" fillId="24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25" borderId="0" xfId="0" applyNumberFormat="1" applyFont="1" applyFill="1" applyAlignment="1">
      <alignment/>
    </xf>
    <xf numFmtId="0" fontId="2" fillId="20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3" fontId="2" fillId="25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6" fillId="25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7" fillId="25" borderId="0" xfId="0" applyFont="1" applyFill="1" applyAlignment="1">
      <alignment/>
    </xf>
    <xf numFmtId="0" fontId="1" fillId="20" borderId="0" xfId="0" applyFont="1" applyFill="1" applyAlignment="1">
      <alignment/>
    </xf>
    <xf numFmtId="0" fontId="2" fillId="25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9" fillId="25" borderId="0" xfId="0" applyNumberFormat="1" applyFont="1" applyFill="1" applyAlignment="1">
      <alignment/>
    </xf>
    <xf numFmtId="0" fontId="4" fillId="25" borderId="0" xfId="0" applyFont="1" applyFill="1" applyAlignment="1">
      <alignment/>
    </xf>
    <xf numFmtId="0" fontId="1" fillId="25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20" borderId="0" xfId="0" applyFont="1" applyFill="1" applyAlignment="1">
      <alignment/>
    </xf>
    <xf numFmtId="3" fontId="2" fillId="20" borderId="0" xfId="0" applyNumberFormat="1" applyFont="1" applyFill="1" applyAlignment="1" quotePrefix="1">
      <alignment horizontal="center"/>
    </xf>
    <xf numFmtId="3" fontId="2" fillId="20" borderId="0" xfId="0" applyNumberFormat="1" applyFont="1" applyFill="1" applyAlignment="1">
      <alignment horizontal="center"/>
    </xf>
    <xf numFmtId="3" fontId="2" fillId="24" borderId="0" xfId="0" applyNumberFormat="1" applyFont="1" applyFill="1" applyAlignment="1">
      <alignment wrapText="1"/>
    </xf>
    <xf numFmtId="0" fontId="3" fillId="25" borderId="0" xfId="0" applyFont="1" applyFill="1" applyAlignment="1">
      <alignment/>
    </xf>
    <xf numFmtId="0" fontId="3" fillId="25" borderId="7" xfId="0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 horizontal="center" wrapText="1"/>
    </xf>
    <xf numFmtId="4" fontId="2" fillId="25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0" fontId="7" fillId="25" borderId="7" xfId="0" applyFont="1" applyFill="1" applyBorder="1" applyAlignment="1">
      <alignment/>
    </xf>
    <xf numFmtId="0" fontId="2" fillId="0" borderId="7" xfId="0" applyFont="1" applyBorder="1" applyAlignment="1">
      <alignment wrapText="1"/>
    </xf>
    <xf numFmtId="0" fontId="2" fillId="25" borderId="7" xfId="0" applyFont="1" applyFill="1" applyBorder="1" applyAlignment="1">
      <alignment wrapText="1"/>
    </xf>
    <xf numFmtId="3" fontId="2" fillId="25" borderId="7" xfId="0" applyNumberFormat="1" applyFont="1" applyFill="1" applyBorder="1" applyAlignment="1">
      <alignment wrapText="1"/>
    </xf>
    <xf numFmtId="3" fontId="2" fillId="25" borderId="7" xfId="0" applyNumberFormat="1" applyFont="1" applyFill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4" fillId="25" borderId="7" xfId="0" applyFont="1" applyFill="1" applyBorder="1" applyAlignment="1">
      <alignment wrapText="1"/>
    </xf>
    <xf numFmtId="0" fontId="4" fillId="22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25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 horizontal="center"/>
    </xf>
    <xf numFmtId="171" fontId="2" fillId="20" borderId="0" xfId="59" applyFont="1" applyFill="1" applyBorder="1" applyAlignment="1">
      <alignment horizontal="center"/>
    </xf>
    <xf numFmtId="3" fontId="3" fillId="24" borderId="0" xfId="0" applyNumberFormat="1" applyFont="1" applyFill="1" applyBorder="1" applyAlignment="1">
      <alignment/>
    </xf>
    <xf numFmtId="3" fontId="2" fillId="21" borderId="0" xfId="0" applyNumberFormat="1" applyFont="1" applyFill="1" applyBorder="1" applyAlignment="1">
      <alignment wrapText="1"/>
    </xf>
    <xf numFmtId="3" fontId="5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3" fontId="6" fillId="21" borderId="0" xfId="0" applyNumberFormat="1" applyFont="1" applyFill="1" applyBorder="1" applyAlignment="1">
      <alignment/>
    </xf>
    <xf numFmtId="3" fontId="6" fillId="25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9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20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0" fontId="3" fillId="26" borderId="10" xfId="0" applyFont="1" applyFill="1" applyBorder="1" applyAlignment="1">
      <alignment horizontal="right"/>
    </xf>
    <xf numFmtId="0" fontId="3" fillId="26" borderId="10" xfId="0" applyFont="1" applyFill="1" applyBorder="1" applyAlignment="1">
      <alignment/>
    </xf>
    <xf numFmtId="3" fontId="3" fillId="2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3" fontId="2" fillId="22" borderId="10" xfId="0" applyNumberFormat="1" applyFont="1" applyFill="1" applyBorder="1" applyAlignment="1">
      <alignment wrapText="1"/>
    </xf>
    <xf numFmtId="3" fontId="2" fillId="25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3" fontId="2" fillId="22" borderId="10" xfId="0" applyNumberFormat="1" applyFont="1" applyFill="1" applyBorder="1" applyAlignment="1">
      <alignment vertical="center" wrapText="1"/>
    </xf>
    <xf numFmtId="3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wrapText="1"/>
    </xf>
    <xf numFmtId="0" fontId="3" fillId="26" borderId="10" xfId="0" applyFont="1" applyFill="1" applyBorder="1" applyAlignment="1">
      <alignment horizontal="left" vertical="center"/>
    </xf>
    <xf numFmtId="0" fontId="3" fillId="26" borderId="10" xfId="0" applyFont="1" applyFill="1" applyBorder="1" applyAlignment="1">
      <alignment wrapText="1"/>
    </xf>
    <xf numFmtId="3" fontId="3" fillId="26" borderId="10" xfId="0" applyNumberFormat="1" applyFont="1" applyFill="1" applyBorder="1" applyAlignment="1">
      <alignment vertical="center"/>
    </xf>
    <xf numFmtId="0" fontId="6" fillId="25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/>
    </xf>
    <xf numFmtId="0" fontId="3" fillId="26" borderId="10" xfId="0" applyFont="1" applyFill="1" applyBorder="1" applyAlignment="1">
      <alignment horizontal="left"/>
    </xf>
    <xf numFmtId="0" fontId="3" fillId="26" borderId="10" xfId="0" applyFont="1" applyFill="1" applyBorder="1" applyAlignment="1">
      <alignment horizontal="left"/>
    </xf>
    <xf numFmtId="0" fontId="3" fillId="26" borderId="10" xfId="0" applyFont="1" applyFill="1" applyBorder="1" applyAlignment="1">
      <alignment/>
    </xf>
    <xf numFmtId="3" fontId="3" fillId="26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left"/>
    </xf>
    <xf numFmtId="0" fontId="6" fillId="25" borderId="10" xfId="0" applyFont="1" applyFill="1" applyBorder="1" applyAlignment="1">
      <alignment/>
    </xf>
    <xf numFmtId="0" fontId="3" fillId="26" borderId="10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/>
    </xf>
    <xf numFmtId="3" fontId="2" fillId="22" borderId="10" xfId="0" applyNumberFormat="1" applyFont="1" applyFill="1" applyBorder="1" applyAlignment="1">
      <alignment/>
    </xf>
    <xf numFmtId="3" fontId="2" fillId="2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25" borderId="10" xfId="0" applyNumberFormat="1" applyFont="1" applyFill="1" applyBorder="1" applyAlignment="1">
      <alignment/>
    </xf>
    <xf numFmtId="3" fontId="2" fillId="20" borderId="0" xfId="0" applyNumberFormat="1" applyFont="1" applyFill="1" applyBorder="1" applyAlignment="1" quotePrefix="1">
      <alignment horizontal="center"/>
    </xf>
    <xf numFmtId="3" fontId="2" fillId="21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wrapText="1"/>
    </xf>
    <xf numFmtId="3" fontId="2" fillId="25" borderId="0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2" fillId="0" borderId="0" xfId="0" applyNumberFormat="1" applyFont="1" applyFill="1" applyAlignment="1">
      <alignment wrapText="1"/>
    </xf>
    <xf numFmtId="0" fontId="2" fillId="20" borderId="11" xfId="0" applyFont="1" applyFill="1" applyBorder="1" applyAlignment="1">
      <alignment/>
    </xf>
    <xf numFmtId="3" fontId="2" fillId="21" borderId="11" xfId="0" applyNumberFormat="1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0" fillId="25" borderId="12" xfId="0" applyFont="1" applyFill="1" applyBorder="1" applyAlignment="1">
      <alignment/>
    </xf>
    <xf numFmtId="0" fontId="32" fillId="0" borderId="12" xfId="0" applyFont="1" applyBorder="1" applyAlignment="1">
      <alignment/>
    </xf>
    <xf numFmtId="0" fontId="31" fillId="25" borderId="13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24" borderId="12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7" fillId="25" borderId="15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5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0.7109375" style="27" bestFit="1" customWidth="1"/>
    <col min="2" max="2" width="6.7109375" style="28" customWidth="1"/>
    <col min="3" max="3" width="6.7109375" style="0" customWidth="1"/>
    <col min="4" max="4" width="10.140625" style="0" customWidth="1"/>
    <col min="5" max="5" width="35.8515625" style="0" customWidth="1"/>
    <col min="6" max="8" width="8.7109375" style="0" customWidth="1"/>
    <col min="9" max="9" width="9.7109375" style="21" customWidth="1"/>
    <col min="10" max="10" width="10.57421875" style="0" hidden="1" customWidth="1"/>
    <col min="11" max="11" width="10.140625" style="0" hidden="1" customWidth="1"/>
    <col min="12" max="13" width="9.28125" style="0" customWidth="1"/>
    <col min="14" max="14" width="4.7109375" style="0" customWidth="1"/>
    <col min="15" max="15" width="6.00390625" style="0" customWidth="1"/>
    <col min="16" max="18" width="4.7109375" style="0" customWidth="1"/>
  </cols>
  <sheetData>
    <row r="1" spans="3:18" ht="12.75">
      <c r="C1" s="16"/>
      <c r="D1" s="16"/>
      <c r="E1" s="5"/>
      <c r="F1" s="23"/>
      <c r="G1" s="23"/>
      <c r="H1" s="23"/>
      <c r="I1" s="6"/>
      <c r="J1" s="23"/>
      <c r="K1" s="23"/>
      <c r="L1" s="23"/>
      <c r="M1" s="23"/>
      <c r="N1" s="3"/>
      <c r="O1" s="3"/>
      <c r="P1" s="3"/>
      <c r="Q1" s="3"/>
      <c r="R1" s="3"/>
    </row>
    <row r="2" spans="3:18" ht="13.5">
      <c r="C2" s="16"/>
      <c r="D2" s="16"/>
      <c r="E2" s="16"/>
      <c r="F2" s="17"/>
      <c r="G2" s="17"/>
      <c r="H2" s="17"/>
      <c r="I2" s="24"/>
      <c r="J2" s="18"/>
      <c r="K2" s="19"/>
      <c r="L2" s="18"/>
      <c r="M2" s="18"/>
      <c r="N2" s="3"/>
      <c r="O2" s="3"/>
      <c r="P2" s="3"/>
      <c r="Q2" s="3"/>
      <c r="R2" s="3"/>
    </row>
    <row r="3" spans="3:18" ht="13.5">
      <c r="C3" s="16"/>
      <c r="D3" s="16"/>
      <c r="E3" s="16"/>
      <c r="F3" s="23"/>
      <c r="G3" s="17"/>
      <c r="H3" s="17"/>
      <c r="I3" s="24"/>
      <c r="J3" s="18"/>
      <c r="K3" s="19"/>
      <c r="L3" s="18"/>
      <c r="M3" s="18"/>
      <c r="N3" s="3"/>
      <c r="O3" s="3"/>
      <c r="P3" s="3"/>
      <c r="Q3" s="3"/>
      <c r="R3" s="3"/>
    </row>
    <row r="4" spans="3:18" ht="13.5">
      <c r="C4" s="16"/>
      <c r="D4" s="16"/>
      <c r="E4" s="16"/>
      <c r="F4" s="23"/>
      <c r="G4" s="17"/>
      <c r="H4" s="17"/>
      <c r="I4" s="24"/>
      <c r="J4" s="18"/>
      <c r="K4" s="19"/>
      <c r="L4" s="18"/>
      <c r="M4" s="18"/>
      <c r="N4" s="3"/>
      <c r="O4" s="3"/>
      <c r="P4" s="3"/>
      <c r="Q4" s="3"/>
      <c r="R4" s="3"/>
    </row>
    <row r="5" spans="3:18" ht="13.5">
      <c r="C5" s="16"/>
      <c r="D5" s="16"/>
      <c r="E5" s="16"/>
      <c r="F5" s="17"/>
      <c r="G5" s="17"/>
      <c r="H5" s="17"/>
      <c r="I5" s="24"/>
      <c r="J5" s="18"/>
      <c r="K5" s="19"/>
      <c r="L5" s="18"/>
      <c r="M5" s="18"/>
      <c r="N5" s="3"/>
      <c r="O5" s="3"/>
      <c r="P5" s="3"/>
      <c r="Q5" s="3"/>
      <c r="R5" s="3"/>
    </row>
    <row r="6" spans="3:18" ht="13.5">
      <c r="C6" s="3"/>
      <c r="D6" s="16"/>
      <c r="E6" s="16"/>
      <c r="F6" s="17"/>
      <c r="G6" s="17"/>
      <c r="H6" s="17"/>
      <c r="I6" s="24"/>
      <c r="J6" s="18"/>
      <c r="K6" s="19"/>
      <c r="L6" s="18"/>
      <c r="M6" s="18"/>
      <c r="N6" s="3"/>
      <c r="O6" s="3"/>
      <c r="P6" s="3"/>
      <c r="Q6" s="3"/>
      <c r="R6" s="3"/>
    </row>
    <row r="7" spans="3:18" ht="13.5">
      <c r="C7" s="16"/>
      <c r="D7" s="16"/>
      <c r="E7" s="16"/>
      <c r="F7" s="17"/>
      <c r="G7" s="17"/>
      <c r="H7" s="17"/>
      <c r="I7" s="24"/>
      <c r="J7" s="18"/>
      <c r="K7" s="19"/>
      <c r="L7" s="18"/>
      <c r="M7" s="18"/>
      <c r="N7" s="3"/>
      <c r="O7" s="3"/>
      <c r="P7" s="3"/>
      <c r="Q7" s="3"/>
      <c r="R7" s="3"/>
    </row>
    <row r="8" spans="3:18" ht="12.75">
      <c r="C8" s="3"/>
      <c r="D8" s="3"/>
      <c r="E8" s="3"/>
      <c r="F8" s="3"/>
      <c r="G8" s="3"/>
      <c r="H8" s="3"/>
      <c r="I8" s="22"/>
      <c r="J8" s="3"/>
      <c r="K8" s="3"/>
      <c r="L8" s="3"/>
      <c r="M8" s="3"/>
      <c r="N8" s="3"/>
      <c r="O8" s="3"/>
      <c r="P8" s="3"/>
      <c r="Q8" s="3"/>
      <c r="R8" s="3"/>
    </row>
    <row r="9" spans="3:18" ht="12.75">
      <c r="C9" s="3"/>
      <c r="D9" s="3"/>
      <c r="E9" s="3"/>
      <c r="F9" s="3"/>
      <c r="G9" s="3"/>
      <c r="H9" s="3"/>
      <c r="I9" s="22"/>
      <c r="J9" s="3"/>
      <c r="K9" s="3"/>
      <c r="L9" s="3"/>
      <c r="M9" s="3"/>
      <c r="N9" s="3"/>
      <c r="O9" s="3"/>
      <c r="P9" s="3"/>
      <c r="Q9" s="3"/>
      <c r="R9" s="3"/>
    </row>
    <row r="10" spans="3:18" ht="12.75">
      <c r="C10" s="3"/>
      <c r="D10" s="3"/>
      <c r="E10" s="3"/>
      <c r="F10" s="3"/>
      <c r="G10" s="3"/>
      <c r="H10" s="14"/>
      <c r="I10" s="25"/>
      <c r="J10" s="3"/>
      <c r="K10" s="3"/>
      <c r="L10" s="3"/>
      <c r="M10" s="3"/>
      <c r="N10" s="3"/>
      <c r="O10" s="3"/>
      <c r="P10" s="3"/>
      <c r="Q10" s="3"/>
      <c r="R10" s="3"/>
    </row>
    <row r="11" ht="12.75">
      <c r="I11" s="26"/>
    </row>
    <row r="12" ht="12.75">
      <c r="I12" s="26"/>
    </row>
    <row r="13" ht="12.75">
      <c r="I13" s="26"/>
    </row>
    <row r="14" ht="12.75">
      <c r="I14" s="26"/>
    </row>
    <row r="15" ht="12.75">
      <c r="I15" s="26"/>
    </row>
    <row r="16" ht="12.75">
      <c r="I16" s="26"/>
    </row>
    <row r="17" ht="12.75">
      <c r="I17" s="26"/>
    </row>
    <row r="18" ht="12.75">
      <c r="I18" s="26"/>
    </row>
    <row r="19" ht="12.75">
      <c r="I19" s="26"/>
    </row>
    <row r="20" ht="12.75">
      <c r="I20" s="26"/>
    </row>
    <row r="21" ht="12.75">
      <c r="I21" s="26"/>
    </row>
    <row r="22" ht="12.75">
      <c r="I22" s="26"/>
    </row>
    <row r="23" ht="12.75">
      <c r="I23" s="26"/>
    </row>
    <row r="24" ht="12.75">
      <c r="I24" s="26"/>
    </row>
    <row r="25" ht="12.75">
      <c r="I25" s="26"/>
    </row>
    <row r="26" ht="12.75">
      <c r="I26" s="26"/>
    </row>
    <row r="27" ht="12.75">
      <c r="I27" s="26"/>
    </row>
    <row r="28" ht="12.75">
      <c r="I28" s="26"/>
    </row>
    <row r="29" ht="12.75">
      <c r="I29" s="26"/>
    </row>
    <row r="30" ht="12.75">
      <c r="I30" s="26"/>
    </row>
    <row r="31" ht="12.75">
      <c r="I31" s="26"/>
    </row>
    <row r="32" ht="12.75">
      <c r="I32" s="26"/>
    </row>
    <row r="33" ht="12.75">
      <c r="I33" s="26"/>
    </row>
    <row r="34" ht="12.75">
      <c r="I34" s="26"/>
    </row>
    <row r="35" ht="12.75">
      <c r="I35" s="26"/>
    </row>
    <row r="36" ht="12.75">
      <c r="I36" s="26"/>
    </row>
    <row r="37" ht="12.75">
      <c r="I37" s="26"/>
    </row>
    <row r="38" ht="12.75">
      <c r="I38" s="26"/>
    </row>
    <row r="39" ht="12.75">
      <c r="I39" s="26"/>
    </row>
    <row r="40" ht="12.75">
      <c r="I40" s="26"/>
    </row>
    <row r="41" ht="12.75">
      <c r="I41" s="26"/>
    </row>
    <row r="42" ht="12.75">
      <c r="I42" s="26"/>
    </row>
    <row r="43" ht="12.75">
      <c r="I43" s="26"/>
    </row>
    <row r="44" ht="12.75">
      <c r="I44" s="26"/>
    </row>
    <row r="45" ht="12.75">
      <c r="I45" s="26"/>
    </row>
    <row r="46" ht="12.75">
      <c r="I46" s="26"/>
    </row>
    <row r="47" ht="12.75">
      <c r="I47" s="26"/>
    </row>
    <row r="48" ht="12.75">
      <c r="I48" s="26"/>
    </row>
    <row r="49" ht="12.75">
      <c r="I49" s="26"/>
    </row>
    <row r="50" ht="12.75">
      <c r="I50" s="26"/>
    </row>
    <row r="51" ht="12.75">
      <c r="I51" s="26"/>
    </row>
    <row r="52" ht="12.75">
      <c r="I52" s="26"/>
    </row>
    <row r="53" ht="12.75">
      <c r="I53" s="26"/>
    </row>
    <row r="54" ht="12.75">
      <c r="I54" s="26"/>
    </row>
  </sheetData>
  <sheetProtection/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7"/>
  <sheetViews>
    <sheetView tabSelected="1" zoomScalePageLayoutView="0" workbookViewId="0" topLeftCell="A100">
      <selection activeCell="E64" sqref="E64"/>
    </sheetView>
  </sheetViews>
  <sheetFormatPr defaultColWidth="9.140625" defaultRowHeight="12.75"/>
  <cols>
    <col min="1" max="1" width="6.7109375" style="3" customWidth="1"/>
    <col min="2" max="2" width="30.7109375" style="3" customWidth="1"/>
    <col min="3" max="4" width="12.7109375" style="4" customWidth="1"/>
    <col min="5" max="5" width="5.7109375" style="4" customWidth="1"/>
    <col min="6" max="10" width="9.140625" style="3" customWidth="1"/>
    <col min="11" max="13" width="9.8515625" style="3" bestFit="1" customWidth="1"/>
    <col min="14" max="16384" width="9.140625" style="3" customWidth="1"/>
  </cols>
  <sheetData>
    <row r="1" spans="2:5" s="5" customFormat="1" ht="9.75">
      <c r="B1" s="5" t="s">
        <v>89</v>
      </c>
      <c r="D1" s="23"/>
      <c r="E1" s="23"/>
    </row>
    <row r="3" ht="15">
      <c r="B3" s="15" t="s">
        <v>94</v>
      </c>
    </row>
    <row r="4" ht="15">
      <c r="B4" s="15"/>
    </row>
    <row r="5" ht="15">
      <c r="B5" s="15"/>
    </row>
    <row r="7" spans="2:5" s="5" customFormat="1" ht="15">
      <c r="B7" s="15" t="s">
        <v>30</v>
      </c>
      <c r="D7" s="23"/>
      <c r="E7" s="23"/>
    </row>
    <row r="8" spans="2:5" s="5" customFormat="1" ht="15">
      <c r="B8" s="15"/>
      <c r="D8" s="23"/>
      <c r="E8" s="23"/>
    </row>
    <row r="9" spans="2:5" s="5" customFormat="1" ht="15">
      <c r="B9" s="15"/>
      <c r="D9" s="23"/>
      <c r="E9" s="23"/>
    </row>
    <row r="11" spans="1:5" ht="9.75">
      <c r="A11" s="29"/>
      <c r="B11" s="7"/>
      <c r="C11" s="96">
        <v>1</v>
      </c>
      <c r="D11" s="96">
        <v>1</v>
      </c>
      <c r="E11" s="30"/>
    </row>
    <row r="12" spans="1:5" ht="9.75">
      <c r="A12" s="7"/>
      <c r="B12" s="7"/>
      <c r="C12" s="49" t="s">
        <v>14</v>
      </c>
      <c r="D12" s="49" t="s">
        <v>101</v>
      </c>
      <c r="E12" s="31" t="s">
        <v>31</v>
      </c>
    </row>
    <row r="13" spans="1:5" ht="9.75">
      <c r="A13" s="7"/>
      <c r="B13" s="7"/>
      <c r="C13" s="50" t="s">
        <v>80</v>
      </c>
      <c r="D13" s="50" t="s">
        <v>80</v>
      </c>
      <c r="E13" s="30" t="s">
        <v>15</v>
      </c>
    </row>
    <row r="14" spans="1:5" ht="9.75">
      <c r="A14" s="8" t="s">
        <v>32</v>
      </c>
      <c r="B14" s="8"/>
      <c r="C14" s="51"/>
      <c r="D14" s="51"/>
      <c r="E14" s="1"/>
    </row>
    <row r="15" spans="1:5" ht="9.75">
      <c r="A15" s="9">
        <v>6</v>
      </c>
      <c r="B15" s="10" t="s">
        <v>33</v>
      </c>
      <c r="C15" s="57">
        <f>SUM(C40)</f>
        <v>4862500</v>
      </c>
      <c r="D15" s="57">
        <f>SUM(D40)</f>
        <v>4862500</v>
      </c>
      <c r="E15" s="2">
        <v>100</v>
      </c>
    </row>
    <row r="16" spans="1:5" ht="9.75">
      <c r="A16" s="59">
        <v>7</v>
      </c>
      <c r="B16" s="10" t="s">
        <v>34</v>
      </c>
      <c r="C16" s="99">
        <f>SUM(C61)</f>
        <v>100000</v>
      </c>
      <c r="D16" s="99">
        <f>SUM(D61)</f>
        <v>100000</v>
      </c>
      <c r="E16" s="58">
        <v>100</v>
      </c>
    </row>
    <row r="17" spans="1:5" ht="9.75">
      <c r="A17" s="9">
        <v>3</v>
      </c>
      <c r="B17" s="10" t="s">
        <v>1</v>
      </c>
      <c r="C17" s="57">
        <f>SUM(C66)</f>
        <v>4078500</v>
      </c>
      <c r="D17" s="57">
        <f>SUM(D66)</f>
        <v>4078500</v>
      </c>
      <c r="E17" s="2">
        <v>100</v>
      </c>
    </row>
    <row r="18" spans="1:5" ht="9.75">
      <c r="A18" s="59">
        <v>4</v>
      </c>
      <c r="B18" s="10" t="s">
        <v>9</v>
      </c>
      <c r="C18" s="99">
        <f>SUM(C91)</f>
        <v>884000</v>
      </c>
      <c r="D18" s="99">
        <f>SUM(D91)</f>
        <v>884000</v>
      </c>
      <c r="E18" s="58">
        <v>100</v>
      </c>
    </row>
    <row r="19" spans="1:5" ht="9.75">
      <c r="A19" s="9"/>
      <c r="B19" s="10" t="s">
        <v>35</v>
      </c>
      <c r="C19" s="57">
        <f>C15+C16-C17-C18</f>
        <v>0</v>
      </c>
      <c r="D19" s="57">
        <f>D15+D16-D17-D18</f>
        <v>0</v>
      </c>
      <c r="E19" s="2"/>
    </row>
    <row r="20" spans="3:4" ht="9.75">
      <c r="C20" s="48"/>
      <c r="D20" s="48"/>
    </row>
    <row r="21" spans="1:5" ht="9.75">
      <c r="A21" s="8" t="s">
        <v>36</v>
      </c>
      <c r="B21" s="8"/>
      <c r="C21" s="53"/>
      <c r="D21" s="53"/>
      <c r="E21" s="1"/>
    </row>
    <row r="22" spans="1:5" ht="20.25">
      <c r="A22" s="59">
        <v>8</v>
      </c>
      <c r="B22" s="10" t="s">
        <v>37</v>
      </c>
      <c r="C22" s="99">
        <f>SUM(C106)</f>
        <v>0</v>
      </c>
      <c r="D22" s="99">
        <f>SUM(D106)</f>
        <v>0</v>
      </c>
      <c r="E22" s="58" t="e">
        <f>+#REF!/#REF!*100</f>
        <v>#REF!</v>
      </c>
    </row>
    <row r="23" spans="1:5" ht="20.25">
      <c r="A23" s="59">
        <v>5</v>
      </c>
      <c r="B23" s="10" t="s">
        <v>38</v>
      </c>
      <c r="C23" s="99">
        <v>0</v>
      </c>
      <c r="D23" s="99">
        <v>0</v>
      </c>
      <c r="E23" s="58" t="e">
        <f>+#REF!/#REF!*100</f>
        <v>#REF!</v>
      </c>
    </row>
    <row r="24" spans="1:9" ht="9.75">
      <c r="A24" s="9"/>
      <c r="B24" s="10" t="s">
        <v>39</v>
      </c>
      <c r="C24" s="57">
        <f>C22-C23</f>
        <v>0</v>
      </c>
      <c r="D24" s="57">
        <f>D22-D23</f>
        <v>0</v>
      </c>
      <c r="E24" s="2" t="e">
        <f>+#REF!/#REF!*100</f>
        <v>#REF!</v>
      </c>
      <c r="I24" s="47"/>
    </row>
    <row r="25" spans="3:9" ht="9.75">
      <c r="C25" s="48"/>
      <c r="D25" s="48"/>
      <c r="E25" s="2"/>
      <c r="I25" s="47"/>
    </row>
    <row r="26" spans="1:5" ht="9.75">
      <c r="A26" s="8" t="s">
        <v>40</v>
      </c>
      <c r="B26" s="8"/>
      <c r="C26" s="51"/>
      <c r="D26" s="51"/>
      <c r="E26" s="32"/>
    </row>
    <row r="27" spans="1:5" ht="9.75">
      <c r="A27" s="9">
        <v>9</v>
      </c>
      <c r="B27" s="10" t="s">
        <v>41</v>
      </c>
      <c r="C27" s="52">
        <f>SUM(C111)</f>
        <v>0</v>
      </c>
      <c r="D27" s="52">
        <f>SUM(D111)</f>
        <v>0</v>
      </c>
      <c r="E27" s="2" t="e">
        <f>+#REF!/#REF!*100</f>
        <v>#REF!</v>
      </c>
    </row>
    <row r="28" spans="3:4" ht="9.75">
      <c r="C28" s="48"/>
      <c r="D28" s="48"/>
    </row>
    <row r="29" spans="1:20" s="8" customFormat="1" ht="9.75">
      <c r="A29" s="8" t="s">
        <v>42</v>
      </c>
      <c r="C29" s="54"/>
      <c r="D29" s="54"/>
      <c r="F29" s="34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8" customFormat="1" ht="9.75">
      <c r="A30" s="33"/>
      <c r="B30" s="33"/>
      <c r="C30" s="55">
        <f>SUM(C19,C24,C27)</f>
        <v>0</v>
      </c>
      <c r="D30" s="55">
        <f>SUM(D19,D24,D27)</f>
        <v>0</v>
      </c>
      <c r="E30" s="13">
        <v>0</v>
      </c>
      <c r="F30" s="34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s="8" customFormat="1" ht="9.75">
      <c r="A31" s="33"/>
      <c r="B31" s="33"/>
      <c r="C31" s="56"/>
      <c r="D31" s="56"/>
      <c r="E31" s="13"/>
      <c r="F31" s="110"/>
      <c r="G31" s="110"/>
      <c r="H31" s="110"/>
      <c r="I31" s="110"/>
      <c r="J31" s="110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s="114" customFormat="1" ht="9.75">
      <c r="A32" s="111"/>
      <c r="B32" s="111" t="s">
        <v>96</v>
      </c>
      <c r="C32" s="111"/>
      <c r="D32" s="111"/>
      <c r="E32" s="111"/>
      <c r="F32" s="112"/>
      <c r="G32" s="112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s="109" customFormat="1" ht="12">
      <c r="A33" s="105"/>
      <c r="B33" s="106" t="s">
        <v>97</v>
      </c>
      <c r="C33" s="105"/>
      <c r="D33" s="105"/>
      <c r="E33" s="105"/>
      <c r="F33" s="107"/>
      <c r="G33" s="107"/>
      <c r="H33" s="107"/>
      <c r="I33" s="107"/>
      <c r="J33" s="107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5" s="104" customFormat="1" ht="9.75">
      <c r="A34" s="117"/>
      <c r="B34" s="117" t="s">
        <v>95</v>
      </c>
      <c r="C34" s="117"/>
      <c r="D34" s="117"/>
      <c r="E34" s="117"/>
    </row>
    <row r="35" spans="2:5" s="115" customFormat="1" ht="9.75">
      <c r="B35" s="104"/>
      <c r="C35" s="104"/>
      <c r="D35" s="116"/>
      <c r="E35" s="116"/>
    </row>
    <row r="36" spans="1:5" ht="9.75">
      <c r="A36" s="102" t="s">
        <v>0</v>
      </c>
      <c r="B36" s="102"/>
      <c r="C36" s="103">
        <v>1</v>
      </c>
      <c r="D36" s="103">
        <v>1</v>
      </c>
      <c r="E36" s="30"/>
    </row>
    <row r="37" spans="1:5" ht="9.75">
      <c r="A37" s="64" t="s">
        <v>43</v>
      </c>
      <c r="B37" s="64" t="s">
        <v>44</v>
      </c>
      <c r="C37" s="97" t="s">
        <v>14</v>
      </c>
      <c r="D37" s="97" t="s">
        <v>101</v>
      </c>
      <c r="E37" s="31" t="s">
        <v>31</v>
      </c>
    </row>
    <row r="38" spans="1:5" ht="9.75">
      <c r="A38" s="64" t="s">
        <v>78</v>
      </c>
      <c r="B38" s="64"/>
      <c r="C38" s="97" t="s">
        <v>80</v>
      </c>
      <c r="D38" s="97" t="s">
        <v>80</v>
      </c>
      <c r="E38" s="30"/>
    </row>
    <row r="39" spans="1:5" ht="9.75">
      <c r="A39" s="65" t="s">
        <v>32</v>
      </c>
      <c r="B39" s="65"/>
      <c r="C39" s="66"/>
      <c r="D39" s="66"/>
      <c r="E39" s="1"/>
    </row>
    <row r="40" spans="1:5" ht="9.75">
      <c r="A40" s="67">
        <v>6</v>
      </c>
      <c r="B40" s="68" t="s">
        <v>33</v>
      </c>
      <c r="C40" s="69">
        <f>SUM(C41,C45,C48,C51,C55,C58)</f>
        <v>4862500</v>
      </c>
      <c r="D40" s="69">
        <f>SUM(D41,D45,D48,D51,D55,D58)</f>
        <v>4862500</v>
      </c>
      <c r="E40" s="120">
        <f>+D40/C40*100</f>
        <v>100</v>
      </c>
    </row>
    <row r="41" spans="1:5" s="10" customFormat="1" ht="9.75">
      <c r="A41" s="70">
        <v>61</v>
      </c>
      <c r="B41" s="71" t="s">
        <v>45</v>
      </c>
      <c r="C41" s="72">
        <f>SUM(C42:C44)</f>
        <v>1401000</v>
      </c>
      <c r="D41" s="72">
        <f>SUM(D42:D44)</f>
        <v>1401000</v>
      </c>
      <c r="E41" s="120">
        <f aca="true" t="shared" si="0" ref="E41:E104">+D41/C41*100</f>
        <v>100</v>
      </c>
    </row>
    <row r="42" spans="1:5" s="10" customFormat="1" ht="9.75">
      <c r="A42" s="70">
        <v>611</v>
      </c>
      <c r="B42" s="71" t="s">
        <v>46</v>
      </c>
      <c r="C42" s="73">
        <v>1353000</v>
      </c>
      <c r="D42" s="73">
        <v>1353000</v>
      </c>
      <c r="E42" s="120">
        <f t="shared" si="0"/>
        <v>100</v>
      </c>
    </row>
    <row r="43" spans="1:5" s="10" customFormat="1" ht="9.75">
      <c r="A43" s="70">
        <v>613</v>
      </c>
      <c r="B43" s="71" t="s">
        <v>47</v>
      </c>
      <c r="C43" s="73">
        <v>28000</v>
      </c>
      <c r="D43" s="73">
        <v>28000</v>
      </c>
      <c r="E43" s="120">
        <f t="shared" si="0"/>
        <v>100</v>
      </c>
    </row>
    <row r="44" spans="1:5" s="10" customFormat="1" ht="9.75">
      <c r="A44" s="70">
        <v>614</v>
      </c>
      <c r="B44" s="71" t="s">
        <v>48</v>
      </c>
      <c r="C44" s="73">
        <v>20000</v>
      </c>
      <c r="D44" s="73">
        <v>20000</v>
      </c>
      <c r="E44" s="120">
        <f t="shared" si="0"/>
        <v>100</v>
      </c>
    </row>
    <row r="45" spans="1:5" s="10" customFormat="1" ht="20.25">
      <c r="A45" s="74">
        <v>63</v>
      </c>
      <c r="B45" s="71" t="s">
        <v>49</v>
      </c>
      <c r="C45" s="75">
        <f>SUM(C46,C47)</f>
        <v>2337500</v>
      </c>
      <c r="D45" s="75">
        <f>SUM(D46,D47)</f>
        <v>2337500</v>
      </c>
      <c r="E45" s="120">
        <f t="shared" si="0"/>
        <v>100</v>
      </c>
    </row>
    <row r="46" spans="1:5" s="10" customFormat="1" ht="9.75">
      <c r="A46" s="70">
        <v>633</v>
      </c>
      <c r="B46" s="71" t="s">
        <v>50</v>
      </c>
      <c r="C46" s="73">
        <v>2087500</v>
      </c>
      <c r="D46" s="73">
        <v>2087500</v>
      </c>
      <c r="E46" s="120">
        <f t="shared" si="0"/>
        <v>100</v>
      </c>
    </row>
    <row r="47" spans="1:5" s="12" customFormat="1" ht="20.25">
      <c r="A47" s="74">
        <v>634</v>
      </c>
      <c r="B47" s="71" t="s">
        <v>49</v>
      </c>
      <c r="C47" s="76">
        <v>250000</v>
      </c>
      <c r="D47" s="76">
        <v>250000</v>
      </c>
      <c r="E47" s="120">
        <f t="shared" si="0"/>
        <v>100</v>
      </c>
    </row>
    <row r="48" spans="1:5" s="10" customFormat="1" ht="9.75">
      <c r="A48" s="70">
        <v>64</v>
      </c>
      <c r="B48" s="71" t="s">
        <v>51</v>
      </c>
      <c r="C48" s="72">
        <f>SUM(C49,C50)</f>
        <v>463000</v>
      </c>
      <c r="D48" s="72">
        <f>SUM(D49,D50)</f>
        <v>463000</v>
      </c>
      <c r="E48" s="120">
        <f t="shared" si="0"/>
        <v>100</v>
      </c>
    </row>
    <row r="49" spans="1:5" s="10" customFormat="1" ht="9.75">
      <c r="A49" s="70">
        <v>641</v>
      </c>
      <c r="B49" s="71" t="s">
        <v>52</v>
      </c>
      <c r="C49" s="73">
        <v>3000</v>
      </c>
      <c r="D49" s="73">
        <v>3000</v>
      </c>
      <c r="E49" s="120">
        <f t="shared" si="0"/>
        <v>100</v>
      </c>
    </row>
    <row r="50" spans="1:5" s="10" customFormat="1" ht="9.75">
      <c r="A50" s="70">
        <v>642</v>
      </c>
      <c r="B50" s="71" t="s">
        <v>53</v>
      </c>
      <c r="C50" s="73">
        <v>460000</v>
      </c>
      <c r="D50" s="73">
        <v>460000</v>
      </c>
      <c r="E50" s="120">
        <f t="shared" si="0"/>
        <v>100</v>
      </c>
    </row>
    <row r="51" spans="1:5" s="10" customFormat="1" ht="20.25">
      <c r="A51" s="74">
        <v>65</v>
      </c>
      <c r="B51" s="71" t="s">
        <v>54</v>
      </c>
      <c r="C51" s="75">
        <f>SUM(C52,C53,C54)</f>
        <v>594000</v>
      </c>
      <c r="D51" s="75">
        <f>SUM(D52,D53,D54)</f>
        <v>594000</v>
      </c>
      <c r="E51" s="120">
        <f t="shared" si="0"/>
        <v>100</v>
      </c>
    </row>
    <row r="52" spans="1:5" s="10" customFormat="1" ht="9.75">
      <c r="A52" s="70">
        <v>651</v>
      </c>
      <c r="B52" s="77" t="s">
        <v>55</v>
      </c>
      <c r="C52" s="73">
        <v>27000</v>
      </c>
      <c r="D52" s="73">
        <v>27000</v>
      </c>
      <c r="E52" s="120">
        <f t="shared" si="0"/>
        <v>100</v>
      </c>
    </row>
    <row r="53" spans="1:5" s="10" customFormat="1" ht="9.75">
      <c r="A53" s="70">
        <v>652</v>
      </c>
      <c r="B53" s="71" t="s">
        <v>56</v>
      </c>
      <c r="C53" s="73">
        <v>301000</v>
      </c>
      <c r="D53" s="73">
        <v>301000</v>
      </c>
      <c r="E53" s="120">
        <f t="shared" si="0"/>
        <v>100</v>
      </c>
    </row>
    <row r="54" spans="1:5" s="10" customFormat="1" ht="9.75">
      <c r="A54" s="70">
        <v>653</v>
      </c>
      <c r="B54" s="71" t="s">
        <v>57</v>
      </c>
      <c r="C54" s="73">
        <v>266000</v>
      </c>
      <c r="D54" s="73">
        <v>266000</v>
      </c>
      <c r="E54" s="120">
        <f t="shared" si="0"/>
        <v>100</v>
      </c>
    </row>
    <row r="55" spans="1:5" s="10" customFormat="1" ht="9.75">
      <c r="A55" s="70">
        <v>66</v>
      </c>
      <c r="B55" s="71" t="s">
        <v>58</v>
      </c>
      <c r="C55" s="72">
        <f>SUM(C56,C57)</f>
        <v>65000</v>
      </c>
      <c r="D55" s="72">
        <f>SUM(D56,D57)</f>
        <v>65000</v>
      </c>
      <c r="E55" s="120">
        <f t="shared" si="0"/>
        <v>100</v>
      </c>
    </row>
    <row r="56" spans="1:5" s="10" customFormat="1" ht="30">
      <c r="A56" s="74">
        <v>661</v>
      </c>
      <c r="B56" s="71" t="s">
        <v>59</v>
      </c>
      <c r="C56" s="76">
        <v>64000</v>
      </c>
      <c r="D56" s="76">
        <v>64000</v>
      </c>
      <c r="E56" s="120">
        <f t="shared" si="0"/>
        <v>100</v>
      </c>
    </row>
    <row r="57" spans="1:5" s="12" customFormat="1" ht="9.75">
      <c r="A57" s="70">
        <v>662</v>
      </c>
      <c r="B57" s="71" t="s">
        <v>60</v>
      </c>
      <c r="C57" s="73">
        <v>1000</v>
      </c>
      <c r="D57" s="73">
        <v>1000</v>
      </c>
      <c r="E57" s="120">
        <f t="shared" si="0"/>
        <v>100</v>
      </c>
    </row>
    <row r="58" spans="1:5" s="12" customFormat="1" ht="9.75">
      <c r="A58" s="70">
        <v>68</v>
      </c>
      <c r="B58" s="71" t="s">
        <v>61</v>
      </c>
      <c r="C58" s="72">
        <f>SUM(C59,C60)</f>
        <v>2000</v>
      </c>
      <c r="D58" s="72">
        <f>SUM(D59,D60)</f>
        <v>2000</v>
      </c>
      <c r="E58" s="120">
        <f t="shared" si="0"/>
        <v>100</v>
      </c>
    </row>
    <row r="59" spans="1:5" s="12" customFormat="1" ht="9.75">
      <c r="A59" s="70">
        <v>681</v>
      </c>
      <c r="B59" s="71" t="s">
        <v>62</v>
      </c>
      <c r="C59" s="73">
        <v>1000</v>
      </c>
      <c r="D59" s="73">
        <v>1000</v>
      </c>
      <c r="E59" s="120">
        <f t="shared" si="0"/>
        <v>100</v>
      </c>
    </row>
    <row r="60" spans="1:5" s="12" customFormat="1" ht="9.75">
      <c r="A60" s="70">
        <v>683</v>
      </c>
      <c r="B60" s="71" t="s">
        <v>58</v>
      </c>
      <c r="C60" s="73">
        <v>1000</v>
      </c>
      <c r="D60" s="73">
        <v>1000</v>
      </c>
      <c r="E60" s="120">
        <f t="shared" si="0"/>
        <v>100</v>
      </c>
    </row>
    <row r="61" spans="1:6" ht="9.75">
      <c r="A61" s="78">
        <v>7</v>
      </c>
      <c r="B61" s="79" t="s">
        <v>34</v>
      </c>
      <c r="C61" s="80">
        <f>SUM(C62,C64)</f>
        <v>100000</v>
      </c>
      <c r="D61" s="80">
        <f>SUM(D62,D64)</f>
        <v>100000</v>
      </c>
      <c r="E61" s="120">
        <f t="shared" si="0"/>
        <v>100</v>
      </c>
      <c r="F61" s="38"/>
    </row>
    <row r="62" spans="1:14" s="20" customFormat="1" ht="9.75">
      <c r="A62" s="81">
        <v>71</v>
      </c>
      <c r="B62" s="82" t="s">
        <v>63</v>
      </c>
      <c r="C62" s="93">
        <f>SUM(C63)</f>
        <v>100000</v>
      </c>
      <c r="D62" s="93">
        <f>SUM(D63)</f>
        <v>100000</v>
      </c>
      <c r="E62" s="120">
        <f t="shared" si="0"/>
        <v>100</v>
      </c>
      <c r="F62" s="118"/>
      <c r="G62" s="39"/>
      <c r="H62" s="39"/>
      <c r="I62" s="39"/>
      <c r="J62" s="39"/>
      <c r="K62" s="39"/>
      <c r="L62" s="39"/>
      <c r="M62" s="39"/>
      <c r="N62" s="39"/>
    </row>
    <row r="63" spans="1:14" s="20" customFormat="1" ht="9.75">
      <c r="A63" s="81">
        <v>711</v>
      </c>
      <c r="B63" s="82" t="s">
        <v>64</v>
      </c>
      <c r="C63" s="93">
        <v>100000</v>
      </c>
      <c r="D63" s="93">
        <v>100000</v>
      </c>
      <c r="E63" s="120">
        <f t="shared" si="0"/>
        <v>100</v>
      </c>
      <c r="F63" s="118"/>
      <c r="G63" s="39"/>
      <c r="H63" s="39"/>
      <c r="I63" s="39"/>
      <c r="J63" s="39"/>
      <c r="K63" s="39"/>
      <c r="L63" s="39"/>
      <c r="M63" s="39"/>
      <c r="N63" s="39"/>
    </row>
    <row r="64" spans="1:14" s="10" customFormat="1" ht="20.25">
      <c r="A64" s="74">
        <v>72</v>
      </c>
      <c r="B64" s="71" t="s">
        <v>65</v>
      </c>
      <c r="C64" s="76">
        <f>SUM(C65)</f>
        <v>0</v>
      </c>
      <c r="D64" s="76">
        <f>SUM(D65)</f>
        <v>0</v>
      </c>
      <c r="E64" s="120" t="e">
        <f t="shared" si="0"/>
        <v>#DIV/0!</v>
      </c>
      <c r="F64" s="119"/>
      <c r="G64" s="40"/>
      <c r="H64" s="40"/>
      <c r="I64" s="40"/>
      <c r="J64" s="40"/>
      <c r="K64" s="40"/>
      <c r="L64" s="40"/>
      <c r="M64" s="40"/>
      <c r="N64" s="40"/>
    </row>
    <row r="65" spans="1:14" s="10" customFormat="1" ht="9.75">
      <c r="A65" s="74">
        <v>721</v>
      </c>
      <c r="B65" s="71" t="s">
        <v>66</v>
      </c>
      <c r="C65" s="76">
        <v>0</v>
      </c>
      <c r="D65" s="76">
        <v>0</v>
      </c>
      <c r="E65" s="120" t="e">
        <f t="shared" si="0"/>
        <v>#DIV/0!</v>
      </c>
      <c r="F65" s="119"/>
      <c r="G65" s="40"/>
      <c r="H65" s="40"/>
      <c r="I65" s="40"/>
      <c r="J65" s="40"/>
      <c r="K65" s="40"/>
      <c r="L65" s="40"/>
      <c r="M65" s="40"/>
      <c r="N65" s="40"/>
    </row>
    <row r="66" spans="1:5" ht="9.75">
      <c r="A66" s="83">
        <v>3</v>
      </c>
      <c r="B66" s="68" t="s">
        <v>1</v>
      </c>
      <c r="C66" s="69">
        <v>4078500</v>
      </c>
      <c r="D66" s="69">
        <v>4078500</v>
      </c>
      <c r="E66" s="120">
        <f t="shared" si="0"/>
        <v>100</v>
      </c>
    </row>
    <row r="67" spans="1:14" s="10" customFormat="1" ht="9.75">
      <c r="A67" s="70">
        <v>31</v>
      </c>
      <c r="B67" s="71" t="s">
        <v>4</v>
      </c>
      <c r="C67" s="72">
        <f>SUM(C68,C69,C70)</f>
        <v>636500</v>
      </c>
      <c r="D67" s="72">
        <f>SUM(D68,D69,D70)</f>
        <v>636500</v>
      </c>
      <c r="E67" s="120">
        <f t="shared" si="0"/>
        <v>100</v>
      </c>
      <c r="I67" s="41"/>
      <c r="J67" s="41"/>
      <c r="K67" s="41"/>
      <c r="L67" s="41"/>
      <c r="M67" s="41"/>
      <c r="N67" s="41"/>
    </row>
    <row r="68" spans="1:14" s="10" customFormat="1" ht="9.75">
      <c r="A68" s="70">
        <v>311</v>
      </c>
      <c r="B68" s="71" t="s">
        <v>67</v>
      </c>
      <c r="C68" s="73">
        <v>530000</v>
      </c>
      <c r="D68" s="73">
        <v>530000</v>
      </c>
      <c r="E68" s="120">
        <f t="shared" si="0"/>
        <v>100</v>
      </c>
      <c r="I68" s="42"/>
      <c r="J68" s="42"/>
      <c r="K68" s="42"/>
      <c r="L68" s="42"/>
      <c r="M68" s="41"/>
      <c r="N68" s="41"/>
    </row>
    <row r="69" spans="1:14" s="10" customFormat="1" ht="9.75">
      <c r="A69" s="70">
        <v>312</v>
      </c>
      <c r="B69" s="71" t="s">
        <v>5</v>
      </c>
      <c r="C69" s="98">
        <v>14000</v>
      </c>
      <c r="D69" s="98">
        <v>14000</v>
      </c>
      <c r="E69" s="120">
        <f t="shared" si="0"/>
        <v>100</v>
      </c>
      <c r="I69" s="41"/>
      <c r="J69" s="41"/>
      <c r="K69" s="41"/>
      <c r="L69" s="41"/>
      <c r="M69" s="41"/>
      <c r="N69" s="41"/>
    </row>
    <row r="70" spans="1:14" s="10" customFormat="1" ht="9.75">
      <c r="A70" s="70">
        <v>313</v>
      </c>
      <c r="B70" s="71" t="s">
        <v>19</v>
      </c>
      <c r="C70" s="98">
        <v>92500</v>
      </c>
      <c r="D70" s="98">
        <v>92500</v>
      </c>
      <c r="E70" s="120">
        <f t="shared" si="0"/>
        <v>100</v>
      </c>
      <c r="I70" s="42"/>
      <c r="J70" s="42"/>
      <c r="K70" s="42"/>
      <c r="L70" s="42"/>
      <c r="M70" s="41"/>
      <c r="N70" s="41"/>
    </row>
    <row r="71" spans="1:14" s="10" customFormat="1" ht="9.75">
      <c r="A71" s="70">
        <v>32</v>
      </c>
      <c r="B71" s="71" t="s">
        <v>2</v>
      </c>
      <c r="C71" s="72">
        <f>SUM(C72,C73,C75,C74,C76)</f>
        <v>1590500</v>
      </c>
      <c r="D71" s="72">
        <f>SUM(D72,D73,D75,D74,D76)</f>
        <v>1589500</v>
      </c>
      <c r="E71" s="120">
        <f t="shared" si="0"/>
        <v>99.93712668972022</v>
      </c>
      <c r="I71" s="41"/>
      <c r="J71" s="41"/>
      <c r="K71" s="41"/>
      <c r="L71" s="41"/>
      <c r="M71" s="41"/>
      <c r="N71" s="41"/>
    </row>
    <row r="72" spans="1:14" s="10" customFormat="1" ht="9.75">
      <c r="A72" s="70">
        <v>321</v>
      </c>
      <c r="B72" s="71" t="s">
        <v>26</v>
      </c>
      <c r="C72" s="73">
        <v>14000</v>
      </c>
      <c r="D72" s="73">
        <v>14000</v>
      </c>
      <c r="E72" s="120">
        <f t="shared" si="0"/>
        <v>100</v>
      </c>
      <c r="I72" s="42"/>
      <c r="J72" s="42"/>
      <c r="K72" s="42"/>
      <c r="L72" s="42"/>
      <c r="M72" s="41"/>
      <c r="N72" s="41"/>
    </row>
    <row r="73" spans="1:14" s="10" customFormat="1" ht="9.75">
      <c r="A73" s="70">
        <v>322</v>
      </c>
      <c r="B73" s="71" t="s">
        <v>20</v>
      </c>
      <c r="C73" s="73">
        <v>384500</v>
      </c>
      <c r="D73" s="73">
        <v>366500</v>
      </c>
      <c r="E73" s="120">
        <f t="shared" si="0"/>
        <v>95.31859557867361</v>
      </c>
      <c r="G73" s="40"/>
      <c r="H73" s="42"/>
      <c r="I73" s="42"/>
      <c r="J73" s="42"/>
      <c r="K73" s="42"/>
      <c r="L73" s="41"/>
      <c r="M73" s="41"/>
      <c r="N73" s="41"/>
    </row>
    <row r="74" spans="1:15" s="10" customFormat="1" ht="9.75">
      <c r="A74" s="70">
        <v>323</v>
      </c>
      <c r="B74" s="71" t="s">
        <v>17</v>
      </c>
      <c r="C74" s="73">
        <v>953000</v>
      </c>
      <c r="D74" s="73">
        <v>953000</v>
      </c>
      <c r="E74" s="120">
        <f t="shared" si="0"/>
        <v>100</v>
      </c>
      <c r="G74" s="42"/>
      <c r="H74" s="42"/>
      <c r="I74" s="42"/>
      <c r="J74" s="42"/>
      <c r="K74" s="42"/>
      <c r="L74" s="42"/>
      <c r="M74" s="42"/>
      <c r="N74" s="43"/>
      <c r="O74" s="36"/>
    </row>
    <row r="75" spans="1:14" s="10" customFormat="1" ht="9.75">
      <c r="A75" s="70">
        <v>324</v>
      </c>
      <c r="B75" s="71" t="s">
        <v>68</v>
      </c>
      <c r="C75" s="98">
        <v>12000</v>
      </c>
      <c r="D75" s="98">
        <v>12000</v>
      </c>
      <c r="E75" s="120">
        <f t="shared" si="0"/>
        <v>100</v>
      </c>
      <c r="G75" s="40"/>
      <c r="H75" s="42"/>
      <c r="I75" s="42"/>
      <c r="J75" s="42"/>
      <c r="K75" s="42"/>
      <c r="L75" s="41"/>
      <c r="M75" s="41"/>
      <c r="N75" s="41"/>
    </row>
    <row r="76" spans="1:14" s="10" customFormat="1" ht="9.75">
      <c r="A76" s="74">
        <v>329</v>
      </c>
      <c r="B76" s="71" t="s">
        <v>6</v>
      </c>
      <c r="C76" s="123">
        <v>227000</v>
      </c>
      <c r="D76" s="123">
        <v>244000</v>
      </c>
      <c r="E76" s="120">
        <f t="shared" si="0"/>
        <v>107.48898678414096</v>
      </c>
      <c r="G76" s="40"/>
      <c r="H76" s="42"/>
      <c r="I76" s="42"/>
      <c r="J76" s="42"/>
      <c r="K76" s="42"/>
      <c r="L76" s="41"/>
      <c r="M76" s="41"/>
      <c r="N76" s="41"/>
    </row>
    <row r="77" spans="1:15" s="10" customFormat="1" ht="9.75">
      <c r="A77" s="70">
        <v>34</v>
      </c>
      <c r="B77" s="71" t="s">
        <v>7</v>
      </c>
      <c r="C77" s="72">
        <f>SUM(C78)</f>
        <v>13000</v>
      </c>
      <c r="D77" s="72">
        <f>SUM(D78)</f>
        <v>13000</v>
      </c>
      <c r="E77" s="120">
        <f t="shared" si="0"/>
        <v>100</v>
      </c>
      <c r="G77" s="42"/>
      <c r="H77" s="42"/>
      <c r="I77" s="42"/>
      <c r="J77" s="42"/>
      <c r="K77" s="42"/>
      <c r="L77" s="42"/>
      <c r="M77" s="42"/>
      <c r="N77" s="42"/>
      <c r="O77" s="101"/>
    </row>
    <row r="78" spans="1:14" s="10" customFormat="1" ht="9.75">
      <c r="A78" s="70">
        <v>343</v>
      </c>
      <c r="B78" s="71" t="s">
        <v>18</v>
      </c>
      <c r="C78" s="73">
        <v>13000</v>
      </c>
      <c r="D78" s="73">
        <v>13000</v>
      </c>
      <c r="E78" s="120">
        <f t="shared" si="0"/>
        <v>100</v>
      </c>
      <c r="G78" s="40"/>
      <c r="H78" s="42"/>
      <c r="I78" s="42"/>
      <c r="J78" s="42"/>
      <c r="K78" s="42"/>
      <c r="L78" s="41"/>
      <c r="M78" s="41"/>
      <c r="N78" s="41"/>
    </row>
    <row r="79" spans="1:14" s="12" customFormat="1" ht="9.75">
      <c r="A79" s="70">
        <v>35</v>
      </c>
      <c r="B79" s="71" t="s">
        <v>13</v>
      </c>
      <c r="C79" s="72">
        <f>SUM(C80)</f>
        <v>60000</v>
      </c>
      <c r="D79" s="72">
        <f>SUM(D80)</f>
        <v>60000</v>
      </c>
      <c r="E79" s="120">
        <f t="shared" si="0"/>
        <v>100</v>
      </c>
      <c r="G79" s="44"/>
      <c r="H79" s="44"/>
      <c r="I79" s="45"/>
      <c r="J79" s="45"/>
      <c r="K79" s="45"/>
      <c r="L79" s="45"/>
      <c r="M79" s="45"/>
      <c r="N79" s="45"/>
    </row>
    <row r="80" spans="1:14" s="12" customFormat="1" ht="20.25">
      <c r="A80" s="74">
        <v>352</v>
      </c>
      <c r="B80" s="71" t="s">
        <v>69</v>
      </c>
      <c r="C80" s="76">
        <v>60000</v>
      </c>
      <c r="D80" s="76">
        <v>60000</v>
      </c>
      <c r="E80" s="120">
        <f t="shared" si="0"/>
        <v>100</v>
      </c>
      <c r="G80" s="42"/>
      <c r="H80" s="42"/>
      <c r="I80" s="42"/>
      <c r="J80" s="42"/>
      <c r="K80" s="45"/>
      <c r="L80" s="45"/>
      <c r="M80" s="45"/>
      <c r="N80" s="45"/>
    </row>
    <row r="81" spans="1:14" s="10" customFormat="1" ht="20.25">
      <c r="A81" s="74">
        <v>36</v>
      </c>
      <c r="B81" s="71" t="s">
        <v>11</v>
      </c>
      <c r="C81" s="75">
        <f>SUM(C82)</f>
        <v>85000</v>
      </c>
      <c r="D81" s="75">
        <f>SUM(D82)</f>
        <v>85000</v>
      </c>
      <c r="E81" s="120">
        <f t="shared" si="0"/>
        <v>100</v>
      </c>
      <c r="G81" s="40"/>
      <c r="H81" s="40"/>
      <c r="I81" s="41"/>
      <c r="J81" s="41"/>
      <c r="K81" s="41"/>
      <c r="L81" s="41"/>
      <c r="M81" s="41"/>
      <c r="N81" s="41"/>
    </row>
    <row r="82" spans="1:14" s="10" customFormat="1" ht="9.75">
      <c r="A82" s="70">
        <v>363</v>
      </c>
      <c r="B82" s="71" t="s">
        <v>12</v>
      </c>
      <c r="C82" s="73">
        <v>85000</v>
      </c>
      <c r="D82" s="73">
        <v>85000</v>
      </c>
      <c r="E82" s="120">
        <f t="shared" si="0"/>
        <v>100</v>
      </c>
      <c r="G82" s="42"/>
      <c r="H82" s="42"/>
      <c r="I82" s="42"/>
      <c r="J82" s="42"/>
      <c r="K82" s="41"/>
      <c r="L82" s="41"/>
      <c r="M82" s="41"/>
      <c r="N82" s="41"/>
    </row>
    <row r="83" spans="1:14" s="10" customFormat="1" ht="20.25">
      <c r="A83" s="74">
        <v>37</v>
      </c>
      <c r="B83" s="71" t="s">
        <v>8</v>
      </c>
      <c r="C83" s="75">
        <f>SUM(C84)</f>
        <v>120000</v>
      </c>
      <c r="D83" s="75">
        <f>SUM(D84)</f>
        <v>120000</v>
      </c>
      <c r="E83" s="120">
        <f t="shared" si="0"/>
        <v>100</v>
      </c>
      <c r="G83" s="40"/>
      <c r="H83" s="40"/>
      <c r="I83" s="41"/>
      <c r="J83" s="41"/>
      <c r="K83" s="41"/>
      <c r="L83" s="41"/>
      <c r="M83" s="41"/>
      <c r="N83" s="41"/>
    </row>
    <row r="84" spans="1:14" s="10" customFormat="1" ht="20.25">
      <c r="A84" s="74">
        <v>372</v>
      </c>
      <c r="B84" s="71" t="s">
        <v>70</v>
      </c>
      <c r="C84" s="76">
        <v>120000</v>
      </c>
      <c r="D84" s="76">
        <v>120000</v>
      </c>
      <c r="E84" s="120">
        <f t="shared" si="0"/>
        <v>100</v>
      </c>
      <c r="G84" s="40"/>
      <c r="H84" s="42"/>
      <c r="I84" s="42"/>
      <c r="J84" s="42"/>
      <c r="K84" s="42"/>
      <c r="L84" s="41"/>
      <c r="M84" s="41"/>
      <c r="N84" s="41"/>
    </row>
    <row r="85" spans="1:14" s="10" customFormat="1" ht="9.75">
      <c r="A85" s="70">
        <v>38</v>
      </c>
      <c r="B85" s="71" t="s">
        <v>3</v>
      </c>
      <c r="C85" s="72">
        <f>SUM(C86,C87,C88,C89,C90)</f>
        <v>1573500</v>
      </c>
      <c r="D85" s="72">
        <f>SUM(D86,D87,D88,D89,D90)</f>
        <v>1574500</v>
      </c>
      <c r="E85" s="120">
        <f t="shared" si="0"/>
        <v>100.06355258976802</v>
      </c>
      <c r="G85" s="40"/>
      <c r="H85" s="40"/>
      <c r="I85" s="41"/>
      <c r="J85" s="41"/>
      <c r="K85" s="41"/>
      <c r="L85" s="41"/>
      <c r="M85" s="41"/>
      <c r="N85" s="41"/>
    </row>
    <row r="86" spans="1:14" s="10" customFormat="1" ht="9.75">
      <c r="A86" s="70">
        <v>381</v>
      </c>
      <c r="B86" s="71" t="s">
        <v>23</v>
      </c>
      <c r="C86" s="73">
        <v>293500</v>
      </c>
      <c r="D86" s="73">
        <v>294500</v>
      </c>
      <c r="E86" s="120">
        <f t="shared" si="0"/>
        <v>100.34071550255537</v>
      </c>
      <c r="G86" s="42"/>
      <c r="H86" s="42"/>
      <c r="I86" s="42"/>
      <c r="J86" s="42"/>
      <c r="K86" s="41"/>
      <c r="L86" s="41"/>
      <c r="M86" s="41"/>
      <c r="N86" s="41"/>
    </row>
    <row r="87" spans="1:5" s="12" customFormat="1" ht="9.75">
      <c r="A87" s="70">
        <v>382</v>
      </c>
      <c r="B87" s="71" t="s">
        <v>71</v>
      </c>
      <c r="C87" s="73">
        <v>1250000</v>
      </c>
      <c r="D87" s="73">
        <v>1250000</v>
      </c>
      <c r="E87" s="120">
        <f t="shared" si="0"/>
        <v>100</v>
      </c>
    </row>
    <row r="88" spans="1:5" s="12" customFormat="1" ht="9.75">
      <c r="A88" s="70">
        <v>383</v>
      </c>
      <c r="B88" s="71" t="s">
        <v>27</v>
      </c>
      <c r="C88" s="73"/>
      <c r="D88" s="73"/>
      <c r="E88" s="120" t="e">
        <f t="shared" si="0"/>
        <v>#DIV/0!</v>
      </c>
    </row>
    <row r="89" spans="1:5" s="12" customFormat="1" ht="9.75">
      <c r="A89" s="70">
        <v>385</v>
      </c>
      <c r="B89" s="71" t="s">
        <v>21</v>
      </c>
      <c r="C89" s="73">
        <v>10000</v>
      </c>
      <c r="D89" s="73">
        <v>10000</v>
      </c>
      <c r="E89" s="120">
        <f t="shared" si="0"/>
        <v>100</v>
      </c>
    </row>
    <row r="90" spans="1:5" s="10" customFormat="1" ht="9.75">
      <c r="A90" s="70">
        <v>386</v>
      </c>
      <c r="B90" s="71" t="s">
        <v>71</v>
      </c>
      <c r="C90" s="73">
        <v>20000</v>
      </c>
      <c r="D90" s="73">
        <v>20000</v>
      </c>
      <c r="E90" s="120">
        <f t="shared" si="0"/>
        <v>100</v>
      </c>
    </row>
    <row r="91" spans="1:5" ht="9.75">
      <c r="A91" s="78">
        <v>4</v>
      </c>
      <c r="B91" s="79" t="s">
        <v>9</v>
      </c>
      <c r="C91" s="80">
        <v>884000</v>
      </c>
      <c r="D91" s="80">
        <v>884000</v>
      </c>
      <c r="E91" s="120">
        <f t="shared" si="0"/>
        <v>100</v>
      </c>
    </row>
    <row r="92" spans="1:5" s="10" customFormat="1" ht="20.25">
      <c r="A92" s="74">
        <v>41</v>
      </c>
      <c r="B92" s="71" t="s">
        <v>72</v>
      </c>
      <c r="C92" s="75">
        <f>SUM(C93,)</f>
        <v>0</v>
      </c>
      <c r="D92" s="75">
        <f>SUM(D93,)</f>
        <v>0</v>
      </c>
      <c r="E92" s="120" t="e">
        <f t="shared" si="0"/>
        <v>#DIV/0!</v>
      </c>
    </row>
    <row r="93" spans="1:5" s="10" customFormat="1" ht="9.75">
      <c r="A93" s="74">
        <v>411</v>
      </c>
      <c r="B93" s="71" t="s">
        <v>24</v>
      </c>
      <c r="C93" s="76"/>
      <c r="D93" s="76"/>
      <c r="E93" s="120" t="e">
        <f t="shared" si="0"/>
        <v>#DIV/0!</v>
      </c>
    </row>
    <row r="94" spans="1:5" s="10" customFormat="1" ht="20.25">
      <c r="A94" s="74">
        <v>42</v>
      </c>
      <c r="B94" s="71" t="s">
        <v>10</v>
      </c>
      <c r="C94" s="75">
        <f>SUM(C95,C96,C97,C98,C99)</f>
        <v>784000</v>
      </c>
      <c r="D94" s="75">
        <f>SUM(D95,D96,D97,D98,D99)</f>
        <v>784000</v>
      </c>
      <c r="E94" s="120">
        <f t="shared" si="0"/>
        <v>100</v>
      </c>
    </row>
    <row r="95" spans="1:10" s="10" customFormat="1" ht="9.75">
      <c r="A95" s="70">
        <v>421</v>
      </c>
      <c r="B95" s="71" t="s">
        <v>25</v>
      </c>
      <c r="C95" s="73">
        <v>650000</v>
      </c>
      <c r="D95" s="73">
        <v>650000</v>
      </c>
      <c r="E95" s="120">
        <f t="shared" si="0"/>
        <v>100</v>
      </c>
      <c r="G95" s="11"/>
      <c r="H95" s="11"/>
      <c r="I95" s="11"/>
      <c r="J95" s="101"/>
    </row>
    <row r="96" spans="1:5" s="10" customFormat="1" ht="9.75">
      <c r="A96" s="70">
        <v>422</v>
      </c>
      <c r="B96" s="71" t="s">
        <v>16</v>
      </c>
      <c r="C96" s="98">
        <v>109000</v>
      </c>
      <c r="D96" s="98">
        <v>109000</v>
      </c>
      <c r="E96" s="120">
        <f t="shared" si="0"/>
        <v>100</v>
      </c>
    </row>
    <row r="97" spans="1:5" s="10" customFormat="1" ht="9.75">
      <c r="A97" s="70">
        <v>423</v>
      </c>
      <c r="B97" s="71" t="s">
        <v>88</v>
      </c>
      <c r="C97" s="98"/>
      <c r="D97" s="98"/>
      <c r="E97" s="120" t="e">
        <f t="shared" si="0"/>
        <v>#DIV/0!</v>
      </c>
    </row>
    <row r="98" spans="1:5" s="10" customFormat="1" ht="9.75">
      <c r="A98" s="70">
        <v>425</v>
      </c>
      <c r="B98" s="71" t="s">
        <v>92</v>
      </c>
      <c r="C98" s="98"/>
      <c r="D98" s="98"/>
      <c r="E98" s="120" t="e">
        <f t="shared" si="0"/>
        <v>#DIV/0!</v>
      </c>
    </row>
    <row r="99" spans="1:5" s="10" customFormat="1" ht="9.75">
      <c r="A99" s="70">
        <v>426</v>
      </c>
      <c r="B99" s="71" t="s">
        <v>22</v>
      </c>
      <c r="C99" s="98">
        <v>25000</v>
      </c>
      <c r="D99" s="98">
        <v>25000</v>
      </c>
      <c r="E99" s="120">
        <f t="shared" si="0"/>
        <v>100</v>
      </c>
    </row>
    <row r="100" spans="1:5" s="10" customFormat="1" ht="20.25">
      <c r="A100" s="70">
        <v>45</v>
      </c>
      <c r="B100" s="71" t="s">
        <v>91</v>
      </c>
      <c r="C100" s="73">
        <f>SUM(C101)</f>
        <v>100000</v>
      </c>
      <c r="D100" s="73">
        <f>SUM(D101)</f>
        <v>100000</v>
      </c>
      <c r="E100" s="120">
        <f t="shared" si="0"/>
        <v>100</v>
      </c>
    </row>
    <row r="101" spans="1:5" s="10" customFormat="1" ht="20.25">
      <c r="A101" s="70">
        <v>451</v>
      </c>
      <c r="B101" s="71" t="s">
        <v>90</v>
      </c>
      <c r="C101" s="98">
        <v>100000</v>
      </c>
      <c r="D101" s="98">
        <v>100000</v>
      </c>
      <c r="E101" s="120">
        <f t="shared" si="0"/>
        <v>100</v>
      </c>
    </row>
    <row r="102" spans="1:5" ht="9.75">
      <c r="A102" s="65" t="s">
        <v>36</v>
      </c>
      <c r="B102" s="65"/>
      <c r="C102" s="66"/>
      <c r="D102" s="66"/>
      <c r="E102" s="120" t="e">
        <f t="shared" si="0"/>
        <v>#DIV/0!</v>
      </c>
    </row>
    <row r="103" spans="1:5" ht="9.75">
      <c r="A103" s="84">
        <v>5</v>
      </c>
      <c r="B103" s="85" t="s">
        <v>28</v>
      </c>
      <c r="C103" s="86" t="e">
        <f>SUM(C104)</f>
        <v>#REF!</v>
      </c>
      <c r="D103" s="86" t="e">
        <f>SUM(D104)</f>
        <v>#REF!</v>
      </c>
      <c r="E103" s="120" t="e">
        <f t="shared" si="0"/>
        <v>#REF!</v>
      </c>
    </row>
    <row r="104" spans="1:5" ht="9.75">
      <c r="A104" s="87">
        <v>53</v>
      </c>
      <c r="B104" s="88" t="s">
        <v>29</v>
      </c>
      <c r="C104" s="122" t="e">
        <f>SUM(C105)</f>
        <v>#REF!</v>
      </c>
      <c r="D104" s="122" t="e">
        <f>SUM(D105)</f>
        <v>#REF!</v>
      </c>
      <c r="E104" s="120" t="e">
        <f t="shared" si="0"/>
        <v>#REF!</v>
      </c>
    </row>
    <row r="105" spans="1:5" ht="9.75">
      <c r="A105" s="87">
        <v>534</v>
      </c>
      <c r="B105" s="87" t="s">
        <v>73</v>
      </c>
      <c r="C105" s="121" t="e">
        <f>SUM(#REF!)</f>
        <v>#REF!</v>
      </c>
      <c r="D105" s="121" t="e">
        <f>SUM(#REF!)</f>
        <v>#REF!</v>
      </c>
      <c r="E105" s="120" t="e">
        <f aca="true" t="shared" si="1" ref="E105:E113">+D105/C105*100</f>
        <v>#REF!</v>
      </c>
    </row>
    <row r="106" spans="1:5" ht="20.25">
      <c r="A106" s="78">
        <v>8</v>
      </c>
      <c r="B106" s="89" t="s">
        <v>37</v>
      </c>
      <c r="C106" s="80">
        <f>SUM(C107)</f>
        <v>0</v>
      </c>
      <c r="D106" s="80">
        <f>SUM(D107)</f>
        <v>0</v>
      </c>
      <c r="E106" s="120" t="e">
        <f t="shared" si="1"/>
        <v>#DIV/0!</v>
      </c>
    </row>
    <row r="107" spans="1:32" s="46" customFormat="1" ht="9.75">
      <c r="A107" s="90">
        <v>81</v>
      </c>
      <c r="B107" s="91" t="s">
        <v>74</v>
      </c>
      <c r="C107" s="92">
        <f>SUM(C108)</f>
        <v>0</v>
      </c>
      <c r="D107" s="92">
        <f>SUM(D108)</f>
        <v>0</v>
      </c>
      <c r="E107" s="120" t="e">
        <f t="shared" si="1"/>
        <v>#DIV/0!</v>
      </c>
      <c r="F107" s="25"/>
      <c r="G107" s="25"/>
      <c r="H107" s="25"/>
      <c r="I107" s="25"/>
      <c r="J107" s="25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</row>
    <row r="108" spans="1:32" s="46" customFormat="1" ht="9.75">
      <c r="A108" s="90">
        <v>813</v>
      </c>
      <c r="B108" s="91" t="s">
        <v>75</v>
      </c>
      <c r="C108" s="120">
        <v>0</v>
      </c>
      <c r="D108" s="120">
        <v>0</v>
      </c>
      <c r="E108" s="120" t="e">
        <f t="shared" si="1"/>
        <v>#DIV/0!</v>
      </c>
      <c r="F108" s="25"/>
      <c r="G108" s="25"/>
      <c r="H108" s="25"/>
      <c r="I108" s="25"/>
      <c r="J108" s="25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1:5" ht="9.75">
      <c r="A109" s="94"/>
      <c r="B109" s="94"/>
      <c r="C109" s="95"/>
      <c r="D109" s="95"/>
      <c r="E109" s="120" t="e">
        <f t="shared" si="1"/>
        <v>#DIV/0!</v>
      </c>
    </row>
    <row r="110" spans="1:5" ht="9.75">
      <c r="A110" s="94"/>
      <c r="B110" s="94"/>
      <c r="C110" s="95"/>
      <c r="D110" s="95"/>
      <c r="E110" s="120" t="e">
        <f t="shared" si="1"/>
        <v>#DIV/0!</v>
      </c>
    </row>
    <row r="111" spans="1:5" ht="9.75">
      <c r="A111" s="83">
        <v>9</v>
      </c>
      <c r="B111" s="68" t="s">
        <v>41</v>
      </c>
      <c r="C111" s="69">
        <f>SUM(C112)</f>
        <v>0</v>
      </c>
      <c r="D111" s="69">
        <f>SUM(D112)</f>
        <v>0</v>
      </c>
      <c r="E111" s="120" t="e">
        <f t="shared" si="1"/>
        <v>#DIV/0!</v>
      </c>
    </row>
    <row r="112" spans="1:5" s="10" customFormat="1" ht="9.75">
      <c r="A112" s="70">
        <v>92</v>
      </c>
      <c r="B112" s="71" t="s">
        <v>76</v>
      </c>
      <c r="C112" s="72">
        <f>SUM(C113)</f>
        <v>0</v>
      </c>
      <c r="D112" s="72">
        <f>SUM(D113)</f>
        <v>0</v>
      </c>
      <c r="E112" s="120" t="e">
        <f t="shared" si="1"/>
        <v>#DIV/0!</v>
      </c>
    </row>
    <row r="113" spans="1:5" s="10" customFormat="1" ht="9.75">
      <c r="A113" s="70">
        <v>922</v>
      </c>
      <c r="B113" s="71" t="s">
        <v>77</v>
      </c>
      <c r="C113" s="98"/>
      <c r="D113" s="98"/>
      <c r="E113" s="120" t="e">
        <f t="shared" si="1"/>
        <v>#DIV/0!</v>
      </c>
    </row>
    <row r="114" spans="1:5" s="10" customFormat="1" ht="9.75">
      <c r="A114" s="9"/>
      <c r="C114" s="11"/>
      <c r="D114" s="37"/>
      <c r="E114" s="2"/>
    </row>
    <row r="115" spans="1:5" s="10" customFormat="1" ht="9.75">
      <c r="A115" s="9"/>
      <c r="C115" s="11"/>
      <c r="D115" s="37"/>
      <c r="E115" s="2"/>
    </row>
    <row r="116" spans="1:5" s="10" customFormat="1" ht="9.75">
      <c r="A116" s="9"/>
      <c r="C116" s="11"/>
      <c r="D116" s="37"/>
      <c r="E116" s="2"/>
    </row>
    <row r="117" spans="1:5" s="10" customFormat="1" ht="9.75">
      <c r="A117" s="9"/>
      <c r="C117" s="11"/>
      <c r="D117" s="37"/>
      <c r="E117" s="2"/>
    </row>
    <row r="118" spans="1:5" s="10" customFormat="1" ht="9.75">
      <c r="A118" s="9"/>
      <c r="C118" s="11"/>
      <c r="D118" s="37"/>
      <c r="E118" s="2"/>
    </row>
    <row r="119" ht="9.75">
      <c r="E119" s="2"/>
    </row>
    <row r="120" spans="2:5" ht="9.75">
      <c r="B120" s="61" t="s">
        <v>79</v>
      </c>
      <c r="C120" s="60"/>
      <c r="E120" s="2"/>
    </row>
    <row r="121" spans="2:5" ht="9.75">
      <c r="B121" s="62" t="s">
        <v>81</v>
      </c>
      <c r="C121" s="60"/>
      <c r="D121" s="4">
        <v>1474500</v>
      </c>
      <c r="E121" s="2"/>
    </row>
    <row r="122" spans="2:5" ht="9.75">
      <c r="B122" s="62" t="s">
        <v>82</v>
      </c>
      <c r="C122" s="60"/>
      <c r="D122" s="4">
        <v>64000</v>
      </c>
      <c r="E122" s="2"/>
    </row>
    <row r="123" spans="2:5" ht="9.75">
      <c r="B123" s="63" t="s">
        <v>83</v>
      </c>
      <c r="C123" s="60"/>
      <c r="D123" s="4">
        <v>1524000</v>
      </c>
      <c r="E123" s="2"/>
    </row>
    <row r="124" spans="2:5" ht="9.75">
      <c r="B124" s="62" t="s">
        <v>84</v>
      </c>
      <c r="C124" s="60"/>
      <c r="D124" s="4">
        <v>1810000</v>
      </c>
      <c r="E124" s="2"/>
    </row>
    <row r="125" spans="2:5" ht="9.75">
      <c r="B125" s="62" t="s">
        <v>85</v>
      </c>
      <c r="C125" s="60"/>
      <c r="D125" s="4">
        <v>0</v>
      </c>
      <c r="E125" s="2"/>
    </row>
    <row r="126" spans="2:5" ht="9.75">
      <c r="B126" s="62" t="s">
        <v>86</v>
      </c>
      <c r="C126" s="60"/>
      <c r="D126" s="4">
        <v>90000</v>
      </c>
      <c r="E126" s="2"/>
    </row>
    <row r="127" spans="2:5" ht="9.75">
      <c r="B127" s="62" t="s">
        <v>87</v>
      </c>
      <c r="C127" s="60"/>
      <c r="D127" s="4">
        <v>0</v>
      </c>
      <c r="E127" s="2"/>
    </row>
    <row r="128" spans="2:5" ht="9.75">
      <c r="B128" s="62" t="s">
        <v>93</v>
      </c>
      <c r="C128" s="60"/>
      <c r="D128" s="4">
        <v>4962500</v>
      </c>
      <c r="E128" s="2"/>
    </row>
    <row r="129" ht="9.75">
      <c r="E129" s="2"/>
    </row>
    <row r="130" ht="9.75">
      <c r="E130" s="2"/>
    </row>
    <row r="131" ht="9.75">
      <c r="E131" s="2"/>
    </row>
    <row r="132" ht="9.75">
      <c r="E132" s="2"/>
    </row>
    <row r="133" ht="9.75">
      <c r="E133" s="2"/>
    </row>
    <row r="135" spans="2:5" s="100" customFormat="1" ht="9.75">
      <c r="B135" s="3" t="s">
        <v>99</v>
      </c>
      <c r="C135" s="4"/>
      <c r="D135" s="4"/>
      <c r="E135" s="4"/>
    </row>
    <row r="136" ht="9.75">
      <c r="B136" s="3" t="s">
        <v>98</v>
      </c>
    </row>
    <row r="137" spans="2:5" s="100" customFormat="1" ht="9.75">
      <c r="B137" s="3" t="s">
        <v>100</v>
      </c>
      <c r="C137" s="3"/>
      <c r="D137" s="3"/>
      <c r="E137" s="3"/>
    </row>
  </sheetData>
  <sheetProtection/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opčina berek</cp:lastModifiedBy>
  <cp:lastPrinted>2015-07-16T06:45:02Z</cp:lastPrinted>
  <dcterms:created xsi:type="dcterms:W3CDTF">2004-09-03T11:10:12Z</dcterms:created>
  <dcterms:modified xsi:type="dcterms:W3CDTF">2015-08-06T10:03:12Z</dcterms:modified>
  <cp:category/>
  <cp:version/>
  <cp:contentType/>
  <cp:contentStatus/>
</cp:coreProperties>
</file>