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<sst xmlns="http://schemas.openxmlformats.org/spreadsheetml/2006/main" count="244" uniqueCount="125">
  <si>
    <t>BROJ</t>
  </si>
  <si>
    <t>3</t>
  </si>
  <si>
    <t>Rashodi poslovanja</t>
  </si>
  <si>
    <t>Materijalni rashodi</t>
  </si>
  <si>
    <t>Rashodi za zaposlene</t>
  </si>
  <si>
    <t>Plaće za redovan rad</t>
  </si>
  <si>
    <t>Ostali rashodi za zaposlene</t>
  </si>
  <si>
    <t>Ostali nespomenuti rashodi poslovanja</t>
  </si>
  <si>
    <t>Financijski rashodi</t>
  </si>
  <si>
    <t>RAČUNA</t>
  </si>
  <si>
    <t>VRSTA RASHODA I IZDATAKA</t>
  </si>
  <si>
    <t>UKUPNO RASHODI I IZDACI</t>
  </si>
  <si>
    <t>Aktivnost:           Administrativno, tehničko i stručno osoblje</t>
  </si>
  <si>
    <t>Aktivnost</t>
  </si>
  <si>
    <t xml:space="preserve">RAZDJEL  002   JEDINSTVENI UPRAVNI ODJEL </t>
  </si>
  <si>
    <t xml:space="preserve">JEDINSTVENI UPRAVNI ODJEL </t>
  </si>
  <si>
    <t>Troškovi izbora</t>
  </si>
  <si>
    <t xml:space="preserve">OPĆINA </t>
  </si>
  <si>
    <t>Ostali rashodi</t>
  </si>
  <si>
    <t>Pomoći unutar opće države</t>
  </si>
  <si>
    <t>Kapitalne pomoći</t>
  </si>
  <si>
    <t>Rashodi za usluge</t>
  </si>
  <si>
    <t>Ostali financijski rashodi</t>
  </si>
  <si>
    <t>Doprinosi na plaće</t>
  </si>
  <si>
    <t>Naknade troškova zasposlenima</t>
  </si>
  <si>
    <t>Rashodi za materijal i energiju</t>
  </si>
  <si>
    <t>Tekuće donacije</t>
  </si>
  <si>
    <t xml:space="preserve">Plaće </t>
  </si>
  <si>
    <t>0112</t>
  </si>
  <si>
    <t>Funkcijska klasifikacija: 01 - opće javne usluge</t>
  </si>
  <si>
    <t>01</t>
  </si>
  <si>
    <t>GLAVA 002 01</t>
  </si>
  <si>
    <t>0113</t>
  </si>
  <si>
    <t>04</t>
  </si>
  <si>
    <t>0421</t>
  </si>
  <si>
    <t>Funkcijska klasifikacija: 04 - Ekonomski poslovi</t>
  </si>
  <si>
    <t>0510</t>
  </si>
  <si>
    <t>GLAVA   002 04:      KOMUNALNA INFRASTRUKTURA</t>
  </si>
  <si>
    <t>Usluge promidžbe i informiranja</t>
  </si>
  <si>
    <t>Naknade za rad predstavničkih tijela</t>
  </si>
  <si>
    <t>Reprezentacija</t>
  </si>
  <si>
    <t>Službena putovanja</t>
  </si>
  <si>
    <t>Ostale naknade troškova zaposlenima</t>
  </si>
  <si>
    <t>Usluge telefona, pošte i prijevoza</t>
  </si>
  <si>
    <t>Usluge tek. I invest. Održavanja</t>
  </si>
  <si>
    <t>Tekuće donacije u novcu</t>
  </si>
  <si>
    <t>Doprinos za zdravstveno osiguranje</t>
  </si>
  <si>
    <t>Doprinos za zapošljavanje</t>
  </si>
  <si>
    <t>Nakn.za prijevoz, rad na terenu</t>
  </si>
  <si>
    <t>Stručno usavršavanje zaposlenika</t>
  </si>
  <si>
    <t>Uredski materijal i ostali mater.rashodi</t>
  </si>
  <si>
    <t>Materijal i dijelovi za tek.i invest.održ.</t>
  </si>
  <si>
    <t>Sitni inventar</t>
  </si>
  <si>
    <t>Službena, radna i zaštitna odjeća i obuća</t>
  </si>
  <si>
    <t>Komunalne usluge</t>
  </si>
  <si>
    <t>Zakupnine i najamnine</t>
  </si>
  <si>
    <t>Intelektualne i osobne usluge</t>
  </si>
  <si>
    <t>Ostale usluge</t>
  </si>
  <si>
    <t>Nakn.troškova osobama izvan radnog odn.</t>
  </si>
  <si>
    <t>Članarine</t>
  </si>
  <si>
    <t>Pristojbe i naknade</t>
  </si>
  <si>
    <t>Bankarske usluge i usluge platnog prometa</t>
  </si>
  <si>
    <t>Zatezne kamate</t>
  </si>
  <si>
    <t xml:space="preserve">Ostali nespomenuti financijski rashodi </t>
  </si>
  <si>
    <t>Tekuće pomoći gradskom proračunu</t>
  </si>
  <si>
    <t xml:space="preserve">Ostali rashodi </t>
  </si>
  <si>
    <t>Naknada štete</t>
  </si>
  <si>
    <t>Naknada štete pravnim i fizičkim osobama</t>
  </si>
  <si>
    <t>Kapit.pomoći trg.društvima u jav.sektoru</t>
  </si>
  <si>
    <t>FUNK.</t>
  </si>
  <si>
    <t>KLASIF.</t>
  </si>
  <si>
    <t>Program/projekt</t>
  </si>
  <si>
    <t>Premije osiguranja auta</t>
  </si>
  <si>
    <t>Program 03:            Priprema i donošenje akata iz djelokruga tijela</t>
  </si>
  <si>
    <t>Program 06  Održavanja objekata i uređaja komunalne infrastrukture</t>
  </si>
  <si>
    <t>P 1003</t>
  </si>
  <si>
    <t>A 1003 01</t>
  </si>
  <si>
    <t>A 1003 02</t>
  </si>
  <si>
    <t>A 1005 01</t>
  </si>
  <si>
    <t>P 1006</t>
  </si>
  <si>
    <t>A 1008 01</t>
  </si>
  <si>
    <t>Šifra: Programska</t>
  </si>
  <si>
    <t>002</t>
  </si>
  <si>
    <t>002 01</t>
  </si>
  <si>
    <t>002 04</t>
  </si>
  <si>
    <t>Članak 3.</t>
  </si>
  <si>
    <t>32</t>
  </si>
  <si>
    <t>322</t>
  </si>
  <si>
    <t>3221</t>
  </si>
  <si>
    <t>323</t>
  </si>
  <si>
    <t>3235</t>
  </si>
  <si>
    <t>3237</t>
  </si>
  <si>
    <t>329</t>
  </si>
  <si>
    <t>3293</t>
  </si>
  <si>
    <t>3299</t>
  </si>
  <si>
    <t>3233</t>
  </si>
  <si>
    <t>38</t>
  </si>
  <si>
    <t>381</t>
  </si>
  <si>
    <t>3811</t>
  </si>
  <si>
    <t>Računalne usluge</t>
  </si>
  <si>
    <t>BEREK</t>
  </si>
  <si>
    <t>Zdravstvene i veterinarske usluge</t>
  </si>
  <si>
    <t>Predsjednik Općinskog vijeća:</t>
  </si>
  <si>
    <t>Nakn.troškova osobama izvan radnog odn.-volonteri</t>
  </si>
  <si>
    <t>Računalne usluge(porez,upr.i grad)</t>
  </si>
  <si>
    <t>Manifestacije - orači, biciklijada, slik.kolonija…</t>
  </si>
  <si>
    <t>Izmjene i dopune Proračuna Općine Berek stupaju na snagu osam dana od objave u Službenom glasniku Općine Berek.</t>
  </si>
  <si>
    <t xml:space="preserve">i na internetskim stranicama Općine Berek www.berek.hr. </t>
  </si>
  <si>
    <t>Progr.08</t>
  </si>
  <si>
    <t>Zaštita okoliša</t>
  </si>
  <si>
    <t>Gospod.otpadom: Odl.Johovača i reciklaž.dvoriš.</t>
  </si>
  <si>
    <t>Komunalne usluge (renta Vel.Mlinska)</t>
  </si>
  <si>
    <t>Antun Dergić, v.r.</t>
  </si>
  <si>
    <t>3239</t>
  </si>
  <si>
    <t>PRORAČUN OPĆINE BEREK ZA 2015 GODINU- POSEBNI DIO</t>
  </si>
  <si>
    <t>2015.</t>
  </si>
  <si>
    <t>Energija-plin za urede</t>
  </si>
  <si>
    <t>Sitni inventar (kante za razdvajanje otpada)</t>
  </si>
  <si>
    <t>PLAN</t>
  </si>
  <si>
    <t>NOVI PLAN</t>
  </si>
  <si>
    <t>2015-1</t>
  </si>
  <si>
    <t>Indeks</t>
  </si>
  <si>
    <t xml:space="preserve">Ove Izmjene i dopune Proračuna Općine Berek za 2015. godinu objavit će se  </t>
  </si>
  <si>
    <t>1. IZMJENE I DOPUNE PRORAČUNA OPĆINE BEREK</t>
  </si>
  <si>
    <t>Posebni dio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</si>
</sst>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.0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#,##0.000"/>
    <numFmt numFmtId="177" formatCode="#,##0.0000"/>
    <numFmt numFmtId="178" formatCode="#,##0.00000"/>
    <numFmt numFmtId="179" formatCode="_-* #,##0.000_-;\-* #,##0.000_-;_-* &quot;-&quot;??_-;_-@_-"/>
    <numFmt numFmtId="180" formatCode="[$-41A]d\.\ mmmm\ yyyy"/>
    <numFmt numFmtId="181" formatCode="[$-41A]d\.\ mmmm\ yyyy\.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24" borderId="0" xfId="0" applyFill="1" applyAlignment="1">
      <alignment wrapText="1"/>
    </xf>
    <xf numFmtId="0" fontId="0" fillId="25" borderId="0" xfId="0" applyFill="1" applyAlignment="1">
      <alignment wrapText="1"/>
    </xf>
    <xf numFmtId="0" fontId="2" fillId="2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20" borderId="0" xfId="0" applyFont="1" applyFill="1" applyAlignment="1" quotePrefix="1">
      <alignment horizontal="center"/>
    </xf>
    <xf numFmtId="0" fontId="2" fillId="20" borderId="0" xfId="0" applyFont="1" applyFill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4" fillId="25" borderId="0" xfId="0" applyFont="1" applyFill="1" applyAlignment="1">
      <alignment/>
    </xf>
    <xf numFmtId="0" fontId="1" fillId="20" borderId="0" xfId="0" applyFont="1" applyFill="1" applyAlignment="1">
      <alignment/>
    </xf>
    <xf numFmtId="0" fontId="2" fillId="25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7" fillId="25" borderId="0" xfId="0" applyNumberFormat="1" applyFont="1" applyFill="1" applyAlignment="1">
      <alignment/>
    </xf>
    <xf numFmtId="0" fontId="1" fillId="25" borderId="0" xfId="0" applyFont="1" applyFill="1" applyAlignment="1">
      <alignment/>
    </xf>
    <xf numFmtId="49" fontId="2" fillId="0" borderId="0" xfId="0" applyNumberFormat="1" applyFont="1" applyAlignment="1">
      <alignment/>
    </xf>
    <xf numFmtId="49" fontId="2" fillId="2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2" fillId="25" borderId="0" xfId="0" applyNumberFormat="1" applyFont="1" applyFill="1" applyAlignment="1">
      <alignment/>
    </xf>
    <xf numFmtId="0" fontId="10" fillId="0" borderId="0" xfId="0" applyFont="1" applyAlignment="1">
      <alignment/>
    </xf>
    <xf numFmtId="3" fontId="4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2" fillId="25" borderId="0" xfId="0" applyFont="1" applyFill="1" applyAlignment="1">
      <alignment/>
    </xf>
    <xf numFmtId="0" fontId="2" fillId="20" borderId="0" xfId="0" applyFont="1" applyFill="1" applyAlignment="1">
      <alignment horizontal="center" wrapText="1"/>
    </xf>
    <xf numFmtId="0" fontId="15" fillId="0" borderId="0" xfId="0" applyFont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3" fontId="3" fillId="16" borderId="10" xfId="0" applyNumberFormat="1" applyFont="1" applyFill="1" applyBorder="1" applyAlignment="1">
      <alignment/>
    </xf>
    <xf numFmtId="3" fontId="3" fillId="24" borderId="10" xfId="0" applyNumberFormat="1" applyFont="1" applyFill="1" applyBorder="1" applyAlignment="1">
      <alignment/>
    </xf>
    <xf numFmtId="49" fontId="3" fillId="26" borderId="10" xfId="0" applyNumberFormat="1" applyFont="1" applyFill="1" applyBorder="1" applyAlignment="1">
      <alignment/>
    </xf>
    <xf numFmtId="0" fontId="3" fillId="26" borderId="10" xfId="0" applyFont="1" applyFill="1" applyBorder="1" applyAlignment="1">
      <alignment/>
    </xf>
    <xf numFmtId="49" fontId="5" fillId="26" borderId="10" xfId="0" applyNumberFormat="1" applyFont="1" applyFill="1" applyBorder="1" applyAlignment="1">
      <alignment/>
    </xf>
    <xf numFmtId="0" fontId="3" fillId="26" borderId="10" xfId="0" applyFont="1" applyFill="1" applyBorder="1" applyAlignment="1">
      <alignment/>
    </xf>
    <xf numFmtId="3" fontId="3" fillId="26" borderId="10" xfId="0" applyNumberFormat="1" applyFont="1" applyFill="1" applyBorder="1" applyAlignment="1">
      <alignment/>
    </xf>
    <xf numFmtId="49" fontId="3" fillId="27" borderId="10" xfId="0" applyNumberFormat="1" applyFont="1" applyFill="1" applyBorder="1" applyAlignment="1">
      <alignment/>
    </xf>
    <xf numFmtId="0" fontId="5" fillId="27" borderId="10" xfId="0" applyFont="1" applyFill="1" applyBorder="1" applyAlignment="1">
      <alignment/>
    </xf>
    <xf numFmtId="49" fontId="5" fillId="27" borderId="10" xfId="0" applyNumberFormat="1" applyFont="1" applyFill="1" applyBorder="1" applyAlignment="1">
      <alignment/>
    </xf>
    <xf numFmtId="0" fontId="3" fillId="27" borderId="10" xfId="0" applyFont="1" applyFill="1" applyBorder="1" applyAlignment="1">
      <alignment/>
    </xf>
    <xf numFmtId="3" fontId="3" fillId="27" borderId="10" xfId="0" applyNumberFormat="1" applyFont="1" applyFill="1" applyBorder="1" applyAlignment="1">
      <alignment/>
    </xf>
    <xf numFmtId="49" fontId="3" fillId="16" borderId="10" xfId="0" applyNumberFormat="1" applyFont="1" applyFill="1" applyBorder="1" applyAlignment="1">
      <alignment/>
    </xf>
    <xf numFmtId="0" fontId="5" fillId="16" borderId="10" xfId="0" applyFont="1" applyFill="1" applyBorder="1" applyAlignment="1">
      <alignment/>
    </xf>
    <xf numFmtId="49" fontId="5" fillId="16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49" fontId="3" fillId="24" borderId="10" xfId="0" applyNumberFormat="1" applyFont="1" applyFill="1" applyBorder="1" applyAlignment="1">
      <alignment wrapText="1"/>
    </xf>
    <xf numFmtId="0" fontId="3" fillId="24" borderId="10" xfId="0" applyFont="1" applyFill="1" applyBorder="1" applyAlignment="1">
      <alignment horizontal="left" wrapText="1"/>
    </xf>
    <xf numFmtId="3" fontId="3" fillId="24" borderId="10" xfId="0" applyNumberFormat="1" applyFont="1" applyFill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49" fontId="4" fillId="16" borderId="10" xfId="0" applyNumberFormat="1" applyFont="1" applyFill="1" applyBorder="1" applyAlignment="1">
      <alignment/>
    </xf>
    <xf numFmtId="0" fontId="3" fillId="16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3" fontId="4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5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horizontal="left" wrapText="1"/>
    </xf>
    <xf numFmtId="0" fontId="3" fillId="24" borderId="10" xfId="0" applyFont="1" applyFill="1" applyBorder="1" applyAlignment="1">
      <alignment wrapText="1"/>
    </xf>
    <xf numFmtId="3" fontId="3" fillId="24" borderId="10" xfId="0" applyNumberFormat="1" applyFont="1" applyFill="1" applyBorder="1" applyAlignment="1">
      <alignment wrapText="1"/>
    </xf>
    <xf numFmtId="3" fontId="5" fillId="24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5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16" borderId="10" xfId="0" applyFont="1" applyFill="1" applyBorder="1" applyAlignment="1">
      <alignment/>
    </xf>
    <xf numFmtId="49" fontId="5" fillId="24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11" fillId="0" borderId="10" xfId="0" applyNumberFormat="1" applyFont="1" applyFill="1" applyBorder="1" applyAlignment="1">
      <alignment wrapText="1"/>
    </xf>
    <xf numFmtId="3" fontId="9" fillId="0" borderId="1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3" fontId="3" fillId="27" borderId="11" xfId="0" applyNumberFormat="1" applyFont="1" applyFill="1" applyBorder="1" applyAlignment="1">
      <alignment/>
    </xf>
    <xf numFmtId="3" fontId="3" fillId="16" borderId="11" xfId="0" applyNumberFormat="1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6" fillId="0" borderId="0" xfId="0" applyFont="1" applyAlignment="1">
      <alignment/>
    </xf>
    <xf numFmtId="16" fontId="2" fillId="20" borderId="0" xfId="0" applyNumberFormat="1" applyFont="1" applyFill="1" applyAlignment="1">
      <alignment horizontal="center"/>
    </xf>
    <xf numFmtId="0" fontId="0" fillId="24" borderId="0" xfId="0" applyFill="1" applyAlignment="1">
      <alignment/>
    </xf>
    <xf numFmtId="0" fontId="16" fillId="27" borderId="0" xfId="0" applyFont="1" applyFill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6" fillId="2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6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9.140625" style="24" customWidth="1"/>
    <col min="2" max="2" width="6.7109375" style="8" customWidth="1"/>
    <col min="3" max="3" width="6.7109375" style="0" customWidth="1"/>
    <col min="4" max="4" width="8.28125" style="0" customWidth="1"/>
    <col min="5" max="5" width="45.00390625" style="0" customWidth="1"/>
    <col min="6" max="6" width="8.7109375" style="0" customWidth="1"/>
    <col min="7" max="7" width="9.7109375" style="19" customWidth="1"/>
    <col min="8" max="8" width="10.57421875" style="0" hidden="1" customWidth="1"/>
    <col min="9" max="9" width="10.140625" style="0" hidden="1" customWidth="1"/>
    <col min="13" max="13" width="6.00390625" style="0" customWidth="1"/>
  </cols>
  <sheetData>
    <row r="1" spans="1:9" s="1" customFormat="1" ht="12.75">
      <c r="A1" s="24"/>
      <c r="B1" s="9"/>
      <c r="D1" s="9" t="s">
        <v>17</v>
      </c>
      <c r="E1" s="9" t="s">
        <v>100</v>
      </c>
      <c r="F1" s="9"/>
      <c r="G1" s="20"/>
      <c r="H1" s="9"/>
      <c r="I1" s="9"/>
    </row>
    <row r="2" spans="1:9" s="1" customFormat="1" ht="12.75">
      <c r="A2" s="24"/>
      <c r="B2" s="9"/>
      <c r="D2" s="9"/>
      <c r="E2" s="9"/>
      <c r="F2" s="9"/>
      <c r="G2" s="20"/>
      <c r="H2" s="9"/>
      <c r="I2" s="9"/>
    </row>
    <row r="3" spans="1:9" s="1" customFormat="1" ht="21">
      <c r="A3" s="24"/>
      <c r="B3" s="9"/>
      <c r="D3" s="9"/>
      <c r="E3" s="106"/>
      <c r="F3" s="9"/>
      <c r="G3" s="20"/>
      <c r="H3" s="9"/>
      <c r="I3" s="9"/>
    </row>
    <row r="4" spans="1:9" s="1" customFormat="1" ht="12.75">
      <c r="A4" s="24"/>
      <c r="B4" s="9"/>
      <c r="D4" s="9"/>
      <c r="E4" s="9"/>
      <c r="F4" s="9"/>
      <c r="G4" s="20"/>
      <c r="H4" s="9"/>
      <c r="I4" s="9"/>
    </row>
    <row r="5" spans="1:9" s="1" customFormat="1" ht="15">
      <c r="A5" s="24"/>
      <c r="B5" s="9"/>
      <c r="D5" s="9"/>
      <c r="E5" s="12" t="s">
        <v>123</v>
      </c>
      <c r="F5" s="9"/>
      <c r="G5" s="20"/>
      <c r="H5" s="9"/>
      <c r="I5" s="9"/>
    </row>
    <row r="6" spans="1:9" s="1" customFormat="1" ht="15">
      <c r="A6" s="24"/>
      <c r="B6" s="9"/>
      <c r="D6" s="9"/>
      <c r="E6" s="12" t="s">
        <v>114</v>
      </c>
      <c r="F6" s="12"/>
      <c r="G6" s="20"/>
      <c r="H6" s="9"/>
      <c r="I6" s="9"/>
    </row>
    <row r="7" spans="1:9" s="1" customFormat="1" ht="15">
      <c r="A7" s="24"/>
      <c r="B7" s="9"/>
      <c r="D7" s="9"/>
      <c r="E7" s="12" t="s">
        <v>124</v>
      </c>
      <c r="F7" s="28"/>
      <c r="G7" s="20"/>
      <c r="H7" s="9"/>
      <c r="I7" s="9"/>
    </row>
    <row r="8" spans="1:9" s="32" customFormat="1" ht="17.25">
      <c r="A8" s="30"/>
      <c r="B8" s="31"/>
      <c r="D8" s="33"/>
      <c r="E8" s="33"/>
      <c r="F8" s="34"/>
      <c r="G8" s="35"/>
      <c r="H8" s="31"/>
      <c r="I8" s="31"/>
    </row>
    <row r="9" spans="4:9" ht="12.75">
      <c r="D9" s="8"/>
      <c r="E9" s="8"/>
      <c r="F9" s="8"/>
      <c r="G9" s="20"/>
      <c r="H9" s="8"/>
      <c r="I9" s="8"/>
    </row>
    <row r="10" spans="4:9" ht="12.75">
      <c r="D10" s="8"/>
      <c r="E10" s="8"/>
      <c r="F10" s="8"/>
      <c r="G10" s="20"/>
      <c r="H10" s="8"/>
      <c r="I10" s="8"/>
    </row>
    <row r="11" spans="1:14" ht="12.75">
      <c r="A11" s="25" t="s">
        <v>81</v>
      </c>
      <c r="B11" s="11"/>
      <c r="C11" s="11" t="s">
        <v>69</v>
      </c>
      <c r="D11" s="11" t="s">
        <v>0</v>
      </c>
      <c r="E11" s="11"/>
      <c r="F11" s="10"/>
      <c r="G11" s="10"/>
      <c r="H11" s="10"/>
      <c r="I11" s="10"/>
      <c r="J11" s="10"/>
      <c r="K11" s="91"/>
      <c r="L11" s="91"/>
      <c r="M11" s="91"/>
      <c r="N11" s="91"/>
    </row>
    <row r="12" spans="1:14" ht="12.75">
      <c r="A12" s="25" t="s">
        <v>71</v>
      </c>
      <c r="B12" s="11"/>
      <c r="C12" s="11" t="s">
        <v>70</v>
      </c>
      <c r="D12" s="11" t="s">
        <v>9</v>
      </c>
      <c r="E12" s="11"/>
      <c r="F12" s="36" t="s">
        <v>118</v>
      </c>
      <c r="G12" s="7" t="s">
        <v>119</v>
      </c>
      <c r="H12" s="10"/>
      <c r="I12" s="10"/>
      <c r="J12" s="7" t="s">
        <v>121</v>
      </c>
      <c r="K12" s="93"/>
      <c r="L12" s="93"/>
      <c r="M12" s="92"/>
      <c r="N12" s="92"/>
    </row>
    <row r="13" spans="1:14" ht="12.75">
      <c r="A13" s="25" t="s">
        <v>13</v>
      </c>
      <c r="B13" s="11"/>
      <c r="C13" s="11"/>
      <c r="D13" s="11"/>
      <c r="E13" s="11" t="s">
        <v>10</v>
      </c>
      <c r="F13" s="7" t="s">
        <v>115</v>
      </c>
      <c r="G13" s="7" t="s">
        <v>120</v>
      </c>
      <c r="H13" s="7"/>
      <c r="I13" s="7"/>
      <c r="J13" s="107"/>
      <c r="K13" s="92"/>
      <c r="L13" s="92"/>
      <c r="M13" s="92"/>
      <c r="N13" s="92"/>
    </row>
    <row r="14" spans="1:14" ht="12.75">
      <c r="A14" s="46"/>
      <c r="B14" s="47"/>
      <c r="C14" s="48"/>
      <c r="D14" s="49" t="s">
        <v>11</v>
      </c>
      <c r="E14" s="49"/>
      <c r="F14" s="50" t="e">
        <f>SUM(#REF!,F15)</f>
        <v>#REF!</v>
      </c>
      <c r="G14" s="50"/>
      <c r="H14" s="50"/>
      <c r="I14" s="50"/>
      <c r="J14" s="50"/>
      <c r="K14" s="97"/>
      <c r="L14" s="97"/>
      <c r="M14" s="98"/>
      <c r="N14" s="98"/>
    </row>
    <row r="15" spans="1:14" ht="12.75">
      <c r="A15" s="51" t="s">
        <v>82</v>
      </c>
      <c r="B15" s="52"/>
      <c r="C15" s="53"/>
      <c r="D15" s="54" t="s">
        <v>14</v>
      </c>
      <c r="E15" s="54"/>
      <c r="F15" s="55" t="e">
        <f>SUM(F16,#REF!,#REF!,F98,#REF!,#REF!,#REF!,#REF!,#REF!,#REF!)</f>
        <v>#REF!</v>
      </c>
      <c r="G15" s="55"/>
      <c r="H15" s="55"/>
      <c r="I15" s="55"/>
      <c r="J15" s="55"/>
      <c r="K15" s="97"/>
      <c r="L15" s="97"/>
      <c r="M15" s="98"/>
      <c r="N15" s="98"/>
    </row>
    <row r="16" spans="1:14" ht="12.75">
      <c r="A16" s="51" t="s">
        <v>83</v>
      </c>
      <c r="B16" s="52"/>
      <c r="C16" s="53"/>
      <c r="D16" s="54" t="s">
        <v>31</v>
      </c>
      <c r="E16" s="54" t="s">
        <v>15</v>
      </c>
      <c r="F16" s="55" t="e">
        <f>SUM(F18)</f>
        <v>#REF!</v>
      </c>
      <c r="G16" s="55"/>
      <c r="H16" s="55"/>
      <c r="I16" s="55"/>
      <c r="J16" s="55"/>
      <c r="K16" s="97"/>
      <c r="L16" s="97"/>
      <c r="M16" s="98"/>
      <c r="N16" s="98"/>
    </row>
    <row r="17" spans="1:14" ht="12.75">
      <c r="A17" s="51" t="s">
        <v>30</v>
      </c>
      <c r="B17" s="52"/>
      <c r="C17" s="51" t="s">
        <v>30</v>
      </c>
      <c r="D17" s="54" t="s">
        <v>29</v>
      </c>
      <c r="E17" s="54"/>
      <c r="F17" s="55"/>
      <c r="G17" s="55"/>
      <c r="H17" s="55"/>
      <c r="I17" s="55"/>
      <c r="J17" s="55"/>
      <c r="K17" s="97"/>
      <c r="L17" s="97"/>
      <c r="M17" s="98"/>
      <c r="N17" s="98"/>
    </row>
    <row r="18" spans="1:14" ht="12.75">
      <c r="A18" s="56" t="s">
        <v>75</v>
      </c>
      <c r="B18" s="57"/>
      <c r="C18" s="67"/>
      <c r="D18" s="68" t="s">
        <v>73</v>
      </c>
      <c r="E18" s="68"/>
      <c r="F18" s="44" t="e">
        <f>SUM(F19,F70,#REF!,#REF!,#REF!,#REF!)</f>
        <v>#REF!</v>
      </c>
      <c r="G18" s="44"/>
      <c r="H18" s="44"/>
      <c r="I18" s="44"/>
      <c r="J18" s="44"/>
      <c r="K18" s="97"/>
      <c r="L18" s="97"/>
      <c r="M18" s="98"/>
      <c r="N18" s="98"/>
    </row>
    <row r="19" spans="1:14" ht="12.75">
      <c r="A19" s="59" t="s">
        <v>76</v>
      </c>
      <c r="B19" s="60"/>
      <c r="C19" s="59" t="s">
        <v>28</v>
      </c>
      <c r="D19" s="61" t="s">
        <v>12</v>
      </c>
      <c r="E19" s="69"/>
      <c r="F19" s="45">
        <f>SUM(F20,)</f>
        <v>541000</v>
      </c>
      <c r="G19" s="45">
        <f>SUM(G20,)</f>
        <v>541000</v>
      </c>
      <c r="H19" s="45"/>
      <c r="I19" s="45"/>
      <c r="J19" s="45">
        <v>100</v>
      </c>
      <c r="K19" s="97"/>
      <c r="L19" s="97"/>
      <c r="M19" s="98"/>
      <c r="N19" s="98"/>
    </row>
    <row r="20" spans="1:14" s="2" customFormat="1" ht="12.75">
      <c r="A20" s="38"/>
      <c r="B20" s="39"/>
      <c r="C20" s="38" t="s">
        <v>28</v>
      </c>
      <c r="D20" s="40">
        <v>3</v>
      </c>
      <c r="E20" s="39" t="s">
        <v>2</v>
      </c>
      <c r="F20" s="86">
        <f>SUM(F21,F29,F59,F64,F67)</f>
        <v>541000</v>
      </c>
      <c r="G20" s="86">
        <f>SUM(G21,G29,G59,G64,G67)</f>
        <v>541000</v>
      </c>
      <c r="H20" s="86"/>
      <c r="I20" s="86"/>
      <c r="J20" s="110">
        <v>100</v>
      </c>
      <c r="K20" s="99"/>
      <c r="L20" s="99"/>
      <c r="M20" s="98"/>
      <c r="N20" s="98"/>
    </row>
    <row r="21" spans="1:14" s="2" customFormat="1" ht="12.75">
      <c r="A21" s="38"/>
      <c r="B21" s="39"/>
      <c r="C21" s="38" t="s">
        <v>28</v>
      </c>
      <c r="D21" s="40">
        <v>31</v>
      </c>
      <c r="E21" s="39" t="s">
        <v>4</v>
      </c>
      <c r="F21" s="86">
        <f>SUM(F22,F24,F26)</f>
        <v>303500</v>
      </c>
      <c r="G21" s="86">
        <f>SUM(G22,G24,G26)</f>
        <v>303500</v>
      </c>
      <c r="H21" s="86"/>
      <c r="I21" s="86"/>
      <c r="J21" s="110">
        <v>100</v>
      </c>
      <c r="K21" s="99"/>
      <c r="L21" s="99"/>
      <c r="M21" s="98"/>
      <c r="N21" s="98"/>
    </row>
    <row r="22" spans="1:14" s="2" customFormat="1" ht="12.75">
      <c r="A22" s="38"/>
      <c r="B22" s="39"/>
      <c r="C22" s="38" t="s">
        <v>28</v>
      </c>
      <c r="D22" s="40">
        <v>311</v>
      </c>
      <c r="E22" s="39" t="s">
        <v>27</v>
      </c>
      <c r="F22" s="86">
        <f>SUM(F23,)</f>
        <v>250000</v>
      </c>
      <c r="G22" s="86">
        <f>SUM(G23,)</f>
        <v>250000</v>
      </c>
      <c r="H22" s="86"/>
      <c r="I22" s="86"/>
      <c r="J22" s="110">
        <v>100</v>
      </c>
      <c r="K22" s="99"/>
      <c r="L22" s="99"/>
      <c r="M22" s="98"/>
      <c r="N22" s="98"/>
    </row>
    <row r="23" spans="1:14" s="4" customFormat="1" ht="12.75">
      <c r="A23" s="41"/>
      <c r="B23" s="42"/>
      <c r="C23" s="41" t="s">
        <v>28</v>
      </c>
      <c r="D23" s="43">
        <v>3111</v>
      </c>
      <c r="E23" s="42" t="s">
        <v>5</v>
      </c>
      <c r="F23" s="87">
        <v>250000</v>
      </c>
      <c r="G23" s="87">
        <v>250000</v>
      </c>
      <c r="H23" s="87"/>
      <c r="I23" s="87"/>
      <c r="J23" s="111">
        <v>100</v>
      </c>
      <c r="K23" s="100"/>
      <c r="L23" s="100"/>
      <c r="M23" s="98"/>
      <c r="N23" s="98"/>
    </row>
    <row r="24" spans="1:14" s="3" customFormat="1" ht="12.75">
      <c r="A24" s="38"/>
      <c r="B24" s="42"/>
      <c r="C24" s="38" t="s">
        <v>28</v>
      </c>
      <c r="D24" s="40">
        <v>312</v>
      </c>
      <c r="E24" s="39" t="s">
        <v>6</v>
      </c>
      <c r="F24" s="86">
        <f>SUM(F25)</f>
        <v>10000</v>
      </c>
      <c r="G24" s="86">
        <f>SUM(G25)</f>
        <v>10000</v>
      </c>
      <c r="H24" s="86"/>
      <c r="I24" s="86"/>
      <c r="J24" s="114">
        <v>100</v>
      </c>
      <c r="K24" s="99"/>
      <c r="L24" s="99"/>
      <c r="M24" s="98"/>
      <c r="N24" s="98"/>
    </row>
    <row r="25" spans="1:14" s="4" customFormat="1" ht="12.75">
      <c r="A25" s="41"/>
      <c r="B25" s="42"/>
      <c r="C25" s="41" t="s">
        <v>28</v>
      </c>
      <c r="D25" s="43">
        <v>3121</v>
      </c>
      <c r="E25" s="42" t="s">
        <v>6</v>
      </c>
      <c r="F25" s="87">
        <v>10000</v>
      </c>
      <c r="G25" s="87">
        <v>10000</v>
      </c>
      <c r="H25" s="87"/>
      <c r="I25" s="87"/>
      <c r="J25" s="114">
        <v>100</v>
      </c>
      <c r="K25" s="100"/>
      <c r="L25" s="100"/>
      <c r="M25" s="98"/>
      <c r="N25" s="98"/>
    </row>
    <row r="26" spans="1:14" s="3" customFormat="1" ht="12.75">
      <c r="A26" s="38"/>
      <c r="B26" s="42"/>
      <c r="C26" s="38" t="s">
        <v>28</v>
      </c>
      <c r="D26" s="40">
        <v>313</v>
      </c>
      <c r="E26" s="39" t="s">
        <v>23</v>
      </c>
      <c r="F26" s="86">
        <f>SUM(F27,F28)</f>
        <v>43500</v>
      </c>
      <c r="G26" s="86">
        <f>SUM(G27,G28)</f>
        <v>43500</v>
      </c>
      <c r="H26" s="86"/>
      <c r="I26" s="86"/>
      <c r="J26" s="114">
        <v>100</v>
      </c>
      <c r="K26" s="99"/>
      <c r="L26" s="99"/>
      <c r="M26" s="98"/>
      <c r="N26" s="98"/>
    </row>
    <row r="27" spans="1:14" s="4" customFormat="1" ht="12.75">
      <c r="A27" s="41"/>
      <c r="B27" s="42"/>
      <c r="C27" s="41" t="s">
        <v>28</v>
      </c>
      <c r="D27" s="43">
        <v>3132</v>
      </c>
      <c r="E27" s="42" t="s">
        <v>46</v>
      </c>
      <c r="F27" s="87">
        <v>39000</v>
      </c>
      <c r="G27" s="87">
        <v>39000</v>
      </c>
      <c r="H27" s="87"/>
      <c r="I27" s="87"/>
      <c r="J27" s="114">
        <v>100</v>
      </c>
      <c r="K27" s="100"/>
      <c r="L27" s="100"/>
      <c r="M27" s="98"/>
      <c r="N27" s="98"/>
    </row>
    <row r="28" spans="1:14" s="4" customFormat="1" ht="12.75">
      <c r="A28" s="41"/>
      <c r="B28" s="42"/>
      <c r="C28" s="41" t="s">
        <v>28</v>
      </c>
      <c r="D28" s="43">
        <v>3133</v>
      </c>
      <c r="E28" s="42" t="s">
        <v>47</v>
      </c>
      <c r="F28" s="87">
        <v>4500</v>
      </c>
      <c r="G28" s="87">
        <v>4500</v>
      </c>
      <c r="H28" s="87"/>
      <c r="I28" s="87"/>
      <c r="J28" s="114">
        <v>100</v>
      </c>
      <c r="K28" s="100"/>
      <c r="L28" s="100"/>
      <c r="M28" s="98"/>
      <c r="N28" s="98"/>
    </row>
    <row r="29" spans="1:14" s="2" customFormat="1" ht="12.75">
      <c r="A29" s="38"/>
      <c r="B29" s="39"/>
      <c r="C29" s="38" t="s">
        <v>28</v>
      </c>
      <c r="D29" s="40">
        <v>32</v>
      </c>
      <c r="E29" s="39" t="s">
        <v>3</v>
      </c>
      <c r="F29" s="86">
        <f>SUM(F30,F35,F41,F51,F53)</f>
        <v>224500</v>
      </c>
      <c r="G29" s="86">
        <f>SUM(G30,G35,G41,G51,G53)</f>
        <v>224500</v>
      </c>
      <c r="H29" s="86"/>
      <c r="I29" s="86"/>
      <c r="J29" s="114">
        <v>100</v>
      </c>
      <c r="K29" s="99"/>
      <c r="L29" s="99"/>
      <c r="M29" s="98"/>
      <c r="N29" s="98"/>
    </row>
    <row r="30" spans="1:14" s="2" customFormat="1" ht="12.75">
      <c r="A30" s="38"/>
      <c r="B30" s="39"/>
      <c r="C30" s="38" t="s">
        <v>28</v>
      </c>
      <c r="D30" s="40">
        <v>321</v>
      </c>
      <c r="E30" s="39" t="s">
        <v>24</v>
      </c>
      <c r="F30" s="86">
        <f>SUM(F31:F34)</f>
        <v>6000</v>
      </c>
      <c r="G30" s="86">
        <f>SUM(G31:G34)</f>
        <v>6000</v>
      </c>
      <c r="H30" s="86"/>
      <c r="I30" s="86"/>
      <c r="J30" s="114">
        <v>100</v>
      </c>
      <c r="K30" s="99"/>
      <c r="L30" s="99"/>
      <c r="M30" s="98"/>
      <c r="N30" s="98"/>
    </row>
    <row r="31" spans="1:14" s="4" customFormat="1" ht="12.75">
      <c r="A31" s="41"/>
      <c r="B31" s="42"/>
      <c r="C31" s="41" t="s">
        <v>28</v>
      </c>
      <c r="D31" s="43">
        <v>3211</v>
      </c>
      <c r="E31" s="42" t="s">
        <v>41</v>
      </c>
      <c r="F31" s="87">
        <v>1500</v>
      </c>
      <c r="G31" s="87">
        <v>1500</v>
      </c>
      <c r="H31" s="87"/>
      <c r="I31" s="87"/>
      <c r="J31" s="114">
        <v>100</v>
      </c>
      <c r="K31" s="100"/>
      <c r="L31" s="100"/>
      <c r="M31" s="98"/>
      <c r="N31" s="98"/>
    </row>
    <row r="32" spans="1:14" s="4" customFormat="1" ht="12.75">
      <c r="A32" s="41"/>
      <c r="B32" s="42"/>
      <c r="C32" s="41" t="s">
        <v>28</v>
      </c>
      <c r="D32" s="43">
        <v>3212</v>
      </c>
      <c r="E32" s="42" t="s">
        <v>48</v>
      </c>
      <c r="F32" s="87"/>
      <c r="G32" s="87"/>
      <c r="H32" s="87"/>
      <c r="I32" s="87"/>
      <c r="J32" s="114"/>
      <c r="K32" s="100"/>
      <c r="L32" s="100"/>
      <c r="M32" s="98"/>
      <c r="N32" s="98"/>
    </row>
    <row r="33" spans="1:14" s="4" customFormat="1" ht="12.75">
      <c r="A33" s="41"/>
      <c r="B33" s="42"/>
      <c r="C33" s="41" t="s">
        <v>28</v>
      </c>
      <c r="D33" s="43">
        <v>3213</v>
      </c>
      <c r="E33" s="42" t="s">
        <v>49</v>
      </c>
      <c r="F33" s="87">
        <v>4000</v>
      </c>
      <c r="G33" s="87">
        <v>4000</v>
      </c>
      <c r="H33" s="87"/>
      <c r="I33" s="87"/>
      <c r="J33" s="114">
        <v>100</v>
      </c>
      <c r="K33" s="100"/>
      <c r="L33" s="100"/>
      <c r="M33" s="98"/>
      <c r="N33" s="98"/>
    </row>
    <row r="34" spans="1:14" s="4" customFormat="1" ht="12.75">
      <c r="A34" s="41"/>
      <c r="B34" s="42"/>
      <c r="C34" s="41" t="s">
        <v>28</v>
      </c>
      <c r="D34" s="43">
        <v>3214</v>
      </c>
      <c r="E34" s="42" t="s">
        <v>42</v>
      </c>
      <c r="F34" s="87">
        <v>500</v>
      </c>
      <c r="G34" s="87">
        <v>500</v>
      </c>
      <c r="H34" s="87"/>
      <c r="I34" s="87"/>
      <c r="J34" s="114">
        <v>100</v>
      </c>
      <c r="K34" s="100"/>
      <c r="L34" s="100"/>
      <c r="M34" s="98"/>
      <c r="N34" s="98"/>
    </row>
    <row r="35" spans="1:14" s="3" customFormat="1" ht="12.75">
      <c r="A35" s="38"/>
      <c r="B35" s="42"/>
      <c r="C35" s="38" t="s">
        <v>28</v>
      </c>
      <c r="D35" s="40">
        <v>322</v>
      </c>
      <c r="E35" s="39" t="s">
        <v>25</v>
      </c>
      <c r="F35" s="86">
        <f>SUM(F36:F40)</f>
        <v>84500</v>
      </c>
      <c r="G35" s="86">
        <f>SUM(G36:G40)</f>
        <v>84500</v>
      </c>
      <c r="H35" s="86"/>
      <c r="I35" s="86"/>
      <c r="J35" s="114">
        <v>100</v>
      </c>
      <c r="K35" s="99"/>
      <c r="L35" s="99"/>
      <c r="M35" s="98"/>
      <c r="N35" s="98"/>
    </row>
    <row r="36" spans="1:14" s="4" customFormat="1" ht="12.75">
      <c r="A36" s="41"/>
      <c r="B36" s="42"/>
      <c r="C36" s="41" t="s">
        <v>28</v>
      </c>
      <c r="D36" s="43">
        <v>3221</v>
      </c>
      <c r="E36" s="42" t="s">
        <v>50</v>
      </c>
      <c r="F36" s="87">
        <v>30000</v>
      </c>
      <c r="G36" s="87">
        <v>30000</v>
      </c>
      <c r="H36" s="87"/>
      <c r="I36" s="87"/>
      <c r="J36" s="114">
        <v>100</v>
      </c>
      <c r="K36" s="100"/>
      <c r="L36" s="100"/>
      <c r="M36" s="98"/>
      <c r="N36" s="98"/>
    </row>
    <row r="37" spans="1:14" s="4" customFormat="1" ht="12.75">
      <c r="A37" s="41"/>
      <c r="B37" s="42"/>
      <c r="C37" s="41" t="s">
        <v>28</v>
      </c>
      <c r="D37" s="43">
        <v>3223</v>
      </c>
      <c r="E37" s="42" t="s">
        <v>116</v>
      </c>
      <c r="F37" s="87">
        <v>25000</v>
      </c>
      <c r="G37" s="87">
        <v>25000</v>
      </c>
      <c r="H37" s="87"/>
      <c r="I37" s="87"/>
      <c r="J37" s="114">
        <v>100</v>
      </c>
      <c r="K37" s="100"/>
      <c r="L37" s="100"/>
      <c r="M37" s="98"/>
      <c r="N37" s="98"/>
    </row>
    <row r="38" spans="1:14" s="4" customFormat="1" ht="12.75">
      <c r="A38" s="41"/>
      <c r="B38" s="42"/>
      <c r="C38" s="41" t="s">
        <v>28</v>
      </c>
      <c r="D38" s="43">
        <v>3224</v>
      </c>
      <c r="E38" s="42" t="s">
        <v>51</v>
      </c>
      <c r="F38" s="87">
        <v>4000</v>
      </c>
      <c r="G38" s="87">
        <v>4000</v>
      </c>
      <c r="H38" s="87"/>
      <c r="I38" s="87"/>
      <c r="J38" s="114">
        <v>100</v>
      </c>
      <c r="K38" s="100"/>
      <c r="L38" s="100"/>
      <c r="M38" s="98"/>
      <c r="N38" s="98"/>
    </row>
    <row r="39" spans="1:14" s="37" customFormat="1" ht="12.75">
      <c r="A39" s="41"/>
      <c r="B39" s="42"/>
      <c r="C39" s="41" t="s">
        <v>28</v>
      </c>
      <c r="D39" s="43">
        <v>3225</v>
      </c>
      <c r="E39" s="42" t="s">
        <v>52</v>
      </c>
      <c r="F39" s="87">
        <v>25000</v>
      </c>
      <c r="G39" s="87">
        <v>25000</v>
      </c>
      <c r="H39" s="87"/>
      <c r="I39" s="87"/>
      <c r="J39" s="114">
        <v>100</v>
      </c>
      <c r="K39" s="100"/>
      <c r="L39" s="100"/>
      <c r="M39" s="98"/>
      <c r="N39" s="98"/>
    </row>
    <row r="40" spans="1:14" s="4" customFormat="1" ht="12.75">
      <c r="A40" s="41"/>
      <c r="B40" s="42"/>
      <c r="C40" s="41" t="s">
        <v>28</v>
      </c>
      <c r="D40" s="43">
        <v>3227</v>
      </c>
      <c r="E40" s="42" t="s">
        <v>53</v>
      </c>
      <c r="F40" s="87">
        <v>500</v>
      </c>
      <c r="G40" s="87">
        <v>500</v>
      </c>
      <c r="H40" s="87"/>
      <c r="I40" s="87"/>
      <c r="J40" s="114">
        <v>100</v>
      </c>
      <c r="K40" s="100"/>
      <c r="L40" s="100"/>
      <c r="M40" s="98"/>
      <c r="N40" s="98"/>
    </row>
    <row r="41" spans="1:14" s="3" customFormat="1" ht="12.75">
      <c r="A41" s="38"/>
      <c r="B41" s="42"/>
      <c r="C41" s="38" t="s">
        <v>28</v>
      </c>
      <c r="D41" s="40">
        <v>323</v>
      </c>
      <c r="E41" s="39" t="s">
        <v>21</v>
      </c>
      <c r="F41" s="86">
        <f>SUM(F42:F50)</f>
        <v>102000</v>
      </c>
      <c r="G41" s="86">
        <f>SUM(G42:G50)</f>
        <v>102000</v>
      </c>
      <c r="H41" s="86"/>
      <c r="I41" s="86"/>
      <c r="J41" s="114">
        <v>100</v>
      </c>
      <c r="K41" s="99"/>
      <c r="L41" s="99"/>
      <c r="M41" s="98"/>
      <c r="N41" s="98"/>
    </row>
    <row r="42" spans="1:14" s="4" customFormat="1" ht="12.75">
      <c r="A42" s="41"/>
      <c r="B42" s="42"/>
      <c r="C42" s="41" t="s">
        <v>28</v>
      </c>
      <c r="D42" s="43">
        <v>3231</v>
      </c>
      <c r="E42" s="42" t="s">
        <v>43</v>
      </c>
      <c r="F42" s="87">
        <v>15000</v>
      </c>
      <c r="G42" s="87">
        <v>15000</v>
      </c>
      <c r="H42" s="87"/>
      <c r="I42" s="87"/>
      <c r="J42" s="114">
        <v>100</v>
      </c>
      <c r="K42" s="100"/>
      <c r="L42" s="100"/>
      <c r="M42" s="98"/>
      <c r="N42" s="98"/>
    </row>
    <row r="43" spans="1:14" s="4" customFormat="1" ht="12.75">
      <c r="A43" s="41"/>
      <c r="B43" s="42"/>
      <c r="C43" s="41" t="s">
        <v>28</v>
      </c>
      <c r="D43" s="43">
        <v>3232</v>
      </c>
      <c r="E43" s="42" t="s">
        <v>44</v>
      </c>
      <c r="F43" s="87">
        <v>10000</v>
      </c>
      <c r="G43" s="87">
        <v>10000</v>
      </c>
      <c r="H43" s="87"/>
      <c r="I43" s="87"/>
      <c r="J43" s="114">
        <v>100</v>
      </c>
      <c r="K43" s="100"/>
      <c r="L43" s="100"/>
      <c r="M43" s="98"/>
      <c r="N43" s="98"/>
    </row>
    <row r="44" spans="1:14" s="4" customFormat="1" ht="12.75">
      <c r="A44" s="41"/>
      <c r="B44" s="42"/>
      <c r="C44" s="41" t="s">
        <v>28</v>
      </c>
      <c r="D44" s="43">
        <v>3233</v>
      </c>
      <c r="E44" s="42" t="s">
        <v>38</v>
      </c>
      <c r="F44" s="87"/>
      <c r="G44" s="87"/>
      <c r="H44" s="87"/>
      <c r="I44" s="87"/>
      <c r="J44" s="111"/>
      <c r="K44" s="100"/>
      <c r="L44" s="100"/>
      <c r="M44" s="98"/>
      <c r="N44" s="98"/>
    </row>
    <row r="45" spans="1:14" s="4" customFormat="1" ht="12.75">
      <c r="A45" s="41"/>
      <c r="B45" s="42"/>
      <c r="C45" s="41" t="s">
        <v>28</v>
      </c>
      <c r="D45" s="43">
        <v>3234</v>
      </c>
      <c r="E45" s="42" t="s">
        <v>54</v>
      </c>
      <c r="F45" s="87"/>
      <c r="G45" s="87"/>
      <c r="H45" s="87"/>
      <c r="I45" s="87"/>
      <c r="J45" s="111"/>
      <c r="K45" s="100"/>
      <c r="L45" s="100"/>
      <c r="M45" s="98"/>
      <c r="N45" s="98"/>
    </row>
    <row r="46" spans="1:14" s="4" customFormat="1" ht="12.75">
      <c r="A46" s="41"/>
      <c r="B46" s="42"/>
      <c r="C46" s="41" t="s">
        <v>28</v>
      </c>
      <c r="D46" s="43">
        <v>3235</v>
      </c>
      <c r="E46" s="42" t="s">
        <v>55</v>
      </c>
      <c r="F46" s="87">
        <v>2000</v>
      </c>
      <c r="G46" s="87">
        <v>2000</v>
      </c>
      <c r="H46" s="87"/>
      <c r="I46" s="87"/>
      <c r="J46" s="111">
        <v>100</v>
      </c>
      <c r="K46" s="100"/>
      <c r="L46" s="100"/>
      <c r="M46" s="98"/>
      <c r="N46" s="98"/>
    </row>
    <row r="47" spans="1:14" s="4" customFormat="1" ht="12.75">
      <c r="A47" s="41"/>
      <c r="B47" s="42"/>
      <c r="C47" s="41" t="s">
        <v>28</v>
      </c>
      <c r="D47" s="43">
        <v>3236</v>
      </c>
      <c r="E47" s="42" t="s">
        <v>101</v>
      </c>
      <c r="F47" s="87">
        <v>8000</v>
      </c>
      <c r="G47" s="87">
        <v>9000</v>
      </c>
      <c r="H47" s="87"/>
      <c r="I47" s="87"/>
      <c r="J47" s="111">
        <v>113</v>
      </c>
      <c r="K47" s="100"/>
      <c r="L47" s="100"/>
      <c r="M47" s="98"/>
      <c r="N47" s="98"/>
    </row>
    <row r="48" spans="1:14" s="4" customFormat="1" ht="12.75">
      <c r="A48" s="41"/>
      <c r="B48" s="42"/>
      <c r="C48" s="41" t="s">
        <v>28</v>
      </c>
      <c r="D48" s="43">
        <v>3237</v>
      </c>
      <c r="E48" s="42" t="s">
        <v>56</v>
      </c>
      <c r="F48" s="89">
        <v>45000</v>
      </c>
      <c r="G48" s="89">
        <v>44000</v>
      </c>
      <c r="H48" s="87"/>
      <c r="I48" s="87"/>
      <c r="J48" s="111">
        <v>98</v>
      </c>
      <c r="K48" s="102"/>
      <c r="L48" s="102"/>
      <c r="M48" s="98"/>
      <c r="N48" s="98"/>
    </row>
    <row r="49" spans="1:14" s="4" customFormat="1" ht="12.75">
      <c r="A49" s="41"/>
      <c r="B49" s="42"/>
      <c r="C49" s="41" t="s">
        <v>28</v>
      </c>
      <c r="D49" s="43">
        <v>3238</v>
      </c>
      <c r="E49" s="42" t="s">
        <v>99</v>
      </c>
      <c r="F49" s="87">
        <v>16000</v>
      </c>
      <c r="G49" s="87">
        <v>16000</v>
      </c>
      <c r="H49" s="87"/>
      <c r="I49" s="87"/>
      <c r="J49" s="111">
        <v>100</v>
      </c>
      <c r="K49" s="100"/>
      <c r="L49" s="100"/>
      <c r="M49" s="98"/>
      <c r="N49" s="98"/>
    </row>
    <row r="50" spans="1:14" s="4" customFormat="1" ht="12.75">
      <c r="A50" s="41"/>
      <c r="B50" s="42"/>
      <c r="C50" s="41" t="s">
        <v>28</v>
      </c>
      <c r="D50" s="43">
        <v>3239</v>
      </c>
      <c r="E50" s="42" t="s">
        <v>57</v>
      </c>
      <c r="F50" s="87">
        <v>6000</v>
      </c>
      <c r="G50" s="87">
        <v>6000</v>
      </c>
      <c r="H50" s="87"/>
      <c r="I50" s="87"/>
      <c r="J50" s="111">
        <v>100</v>
      </c>
      <c r="K50" s="100"/>
      <c r="L50" s="100"/>
      <c r="M50" s="98"/>
      <c r="N50" s="98"/>
    </row>
    <row r="51" spans="1:14" s="3" customFormat="1" ht="12.75">
      <c r="A51" s="38"/>
      <c r="B51" s="70"/>
      <c r="C51" s="38" t="s">
        <v>28</v>
      </c>
      <c r="D51" s="40">
        <v>324</v>
      </c>
      <c r="E51" s="39" t="s">
        <v>58</v>
      </c>
      <c r="F51" s="86">
        <f>SUM(F52)</f>
        <v>12000</v>
      </c>
      <c r="G51" s="86">
        <f>SUM(G52)</f>
        <v>12000</v>
      </c>
      <c r="H51" s="86"/>
      <c r="I51" s="86"/>
      <c r="J51" s="111">
        <v>100</v>
      </c>
      <c r="K51" s="99"/>
      <c r="L51" s="99"/>
      <c r="M51" s="98"/>
      <c r="N51" s="98"/>
    </row>
    <row r="52" spans="1:14" s="4" customFormat="1" ht="12.75">
      <c r="A52" s="41"/>
      <c r="B52" s="42"/>
      <c r="C52" s="41" t="s">
        <v>28</v>
      </c>
      <c r="D52" s="43">
        <v>3241</v>
      </c>
      <c r="E52" s="42" t="s">
        <v>103</v>
      </c>
      <c r="F52" s="87">
        <v>12000</v>
      </c>
      <c r="G52" s="87">
        <v>12000</v>
      </c>
      <c r="H52" s="87"/>
      <c r="I52" s="87"/>
      <c r="J52" s="111">
        <v>100</v>
      </c>
      <c r="K52" s="100"/>
      <c r="L52" s="100"/>
      <c r="M52" s="98"/>
      <c r="N52" s="98"/>
    </row>
    <row r="53" spans="1:14" s="3" customFormat="1" ht="12" customHeight="1">
      <c r="A53" s="38"/>
      <c r="B53" s="42"/>
      <c r="C53" s="38" t="s">
        <v>28</v>
      </c>
      <c r="D53" s="71">
        <v>329</v>
      </c>
      <c r="E53" s="72" t="s">
        <v>7</v>
      </c>
      <c r="F53" s="86">
        <f>SUM(F54:F58)</f>
        <v>20000</v>
      </c>
      <c r="G53" s="86">
        <f>SUM(G54:G58)</f>
        <v>20000</v>
      </c>
      <c r="H53" s="86"/>
      <c r="I53" s="86"/>
      <c r="J53" s="111">
        <v>100</v>
      </c>
      <c r="K53" s="99"/>
      <c r="L53" s="99"/>
      <c r="M53" s="98"/>
      <c r="N53" s="98"/>
    </row>
    <row r="54" spans="1:14" s="4" customFormat="1" ht="12" customHeight="1">
      <c r="A54" s="41"/>
      <c r="B54" s="42"/>
      <c r="C54" s="41" t="s">
        <v>28</v>
      </c>
      <c r="D54" s="73">
        <v>3292</v>
      </c>
      <c r="E54" s="74" t="s">
        <v>72</v>
      </c>
      <c r="F54" s="87">
        <v>0</v>
      </c>
      <c r="G54" s="87">
        <v>0</v>
      </c>
      <c r="H54" s="87"/>
      <c r="I54" s="87"/>
      <c r="J54" s="111"/>
      <c r="K54" s="100"/>
      <c r="L54" s="100"/>
      <c r="M54" s="98"/>
      <c r="N54" s="98"/>
    </row>
    <row r="55" spans="1:14" s="4" customFormat="1" ht="12" customHeight="1">
      <c r="A55" s="41"/>
      <c r="B55" s="42"/>
      <c r="C55" s="41" t="s">
        <v>28</v>
      </c>
      <c r="D55" s="73">
        <v>3293</v>
      </c>
      <c r="E55" s="74" t="s">
        <v>40</v>
      </c>
      <c r="F55" s="87">
        <v>3000</v>
      </c>
      <c r="G55" s="87">
        <v>3000</v>
      </c>
      <c r="H55" s="87"/>
      <c r="I55" s="87"/>
      <c r="J55" s="111">
        <v>100</v>
      </c>
      <c r="K55" s="100"/>
      <c r="L55" s="100"/>
      <c r="M55" s="98"/>
      <c r="N55" s="98"/>
    </row>
    <row r="56" spans="1:14" s="4" customFormat="1" ht="12" customHeight="1">
      <c r="A56" s="41"/>
      <c r="B56" s="42"/>
      <c r="C56" s="41" t="s">
        <v>28</v>
      </c>
      <c r="D56" s="73">
        <v>3294</v>
      </c>
      <c r="E56" s="74" t="s">
        <v>59</v>
      </c>
      <c r="F56" s="87">
        <v>0</v>
      </c>
      <c r="G56" s="87">
        <v>0</v>
      </c>
      <c r="H56" s="87"/>
      <c r="I56" s="87"/>
      <c r="J56" s="111"/>
      <c r="K56" s="100"/>
      <c r="L56" s="100"/>
      <c r="M56" s="98"/>
      <c r="N56" s="98"/>
    </row>
    <row r="57" spans="1:14" s="4" customFormat="1" ht="12" customHeight="1">
      <c r="A57" s="41"/>
      <c r="B57" s="42"/>
      <c r="C57" s="41" t="s">
        <v>28</v>
      </c>
      <c r="D57" s="73">
        <v>3295</v>
      </c>
      <c r="E57" s="74" t="s">
        <v>60</v>
      </c>
      <c r="F57" s="87">
        <v>5000</v>
      </c>
      <c r="G57" s="87">
        <v>5000</v>
      </c>
      <c r="H57" s="87"/>
      <c r="I57" s="87"/>
      <c r="J57" s="111">
        <v>100</v>
      </c>
      <c r="K57" s="100"/>
      <c r="L57" s="100"/>
      <c r="M57" s="98"/>
      <c r="N57" s="98"/>
    </row>
    <row r="58" spans="1:14" s="4" customFormat="1" ht="12" customHeight="1">
      <c r="A58" s="41"/>
      <c r="B58" s="42"/>
      <c r="C58" s="41" t="s">
        <v>28</v>
      </c>
      <c r="D58" s="73">
        <v>3299</v>
      </c>
      <c r="E58" s="74" t="s">
        <v>7</v>
      </c>
      <c r="F58" s="87">
        <v>12000</v>
      </c>
      <c r="G58" s="87">
        <v>12000</v>
      </c>
      <c r="H58" s="87"/>
      <c r="I58" s="87"/>
      <c r="J58" s="111">
        <v>100</v>
      </c>
      <c r="K58" s="103"/>
      <c r="L58" s="103"/>
      <c r="M58" s="98"/>
      <c r="N58" s="98"/>
    </row>
    <row r="59" spans="1:14" s="2" customFormat="1" ht="12.75">
      <c r="A59" s="38"/>
      <c r="B59" s="39"/>
      <c r="C59" s="38" t="s">
        <v>28</v>
      </c>
      <c r="D59" s="40">
        <v>34</v>
      </c>
      <c r="E59" s="39" t="s">
        <v>8</v>
      </c>
      <c r="F59" s="86">
        <f>SUM(F60)</f>
        <v>13000</v>
      </c>
      <c r="G59" s="86">
        <f>SUM(G60)</f>
        <v>13000</v>
      </c>
      <c r="H59" s="86"/>
      <c r="I59" s="86"/>
      <c r="J59" s="110">
        <v>100</v>
      </c>
      <c r="K59" s="99"/>
      <c r="L59" s="99"/>
      <c r="M59" s="98"/>
      <c r="N59" s="98"/>
    </row>
    <row r="60" spans="1:14" s="2" customFormat="1" ht="12.75">
      <c r="A60" s="38"/>
      <c r="B60" s="39"/>
      <c r="C60" s="38" t="s">
        <v>28</v>
      </c>
      <c r="D60" s="40">
        <v>343</v>
      </c>
      <c r="E60" s="39" t="s">
        <v>22</v>
      </c>
      <c r="F60" s="86">
        <f>SUM(F61:F63)</f>
        <v>13000</v>
      </c>
      <c r="G60" s="86">
        <f>SUM(G61:G63)</f>
        <v>13000</v>
      </c>
      <c r="H60" s="86"/>
      <c r="I60" s="86"/>
      <c r="J60" s="110">
        <v>100</v>
      </c>
      <c r="K60" s="99"/>
      <c r="L60" s="99"/>
      <c r="M60" s="98"/>
      <c r="N60" s="98"/>
    </row>
    <row r="61" spans="1:14" s="4" customFormat="1" ht="12.75" customHeight="1">
      <c r="A61" s="41"/>
      <c r="B61" s="42"/>
      <c r="C61" s="41" t="s">
        <v>28</v>
      </c>
      <c r="D61" s="43">
        <v>3431</v>
      </c>
      <c r="E61" s="42" t="s">
        <v>61</v>
      </c>
      <c r="F61" s="87">
        <v>10000</v>
      </c>
      <c r="G61" s="87">
        <v>10000</v>
      </c>
      <c r="H61" s="87"/>
      <c r="I61" s="87"/>
      <c r="J61" s="111">
        <v>100</v>
      </c>
      <c r="K61" s="100"/>
      <c r="L61" s="100"/>
      <c r="M61" s="98"/>
      <c r="N61" s="98"/>
    </row>
    <row r="62" spans="1:14" s="4" customFormat="1" ht="12.75">
      <c r="A62" s="41"/>
      <c r="B62" s="42"/>
      <c r="C62" s="41" t="s">
        <v>28</v>
      </c>
      <c r="D62" s="43">
        <v>3433</v>
      </c>
      <c r="E62" s="42" t="s">
        <v>62</v>
      </c>
      <c r="F62" s="87">
        <v>1000</v>
      </c>
      <c r="G62" s="87">
        <v>1000</v>
      </c>
      <c r="H62" s="87"/>
      <c r="I62" s="87"/>
      <c r="J62" s="111">
        <v>100</v>
      </c>
      <c r="K62" s="100"/>
      <c r="L62" s="100"/>
      <c r="M62" s="98"/>
      <c r="N62" s="98"/>
    </row>
    <row r="63" spans="1:14" s="4" customFormat="1" ht="12.75">
      <c r="A63" s="41"/>
      <c r="B63" s="42"/>
      <c r="C63" s="41" t="s">
        <v>28</v>
      </c>
      <c r="D63" s="43">
        <v>3434</v>
      </c>
      <c r="E63" s="42" t="s">
        <v>63</v>
      </c>
      <c r="F63" s="87">
        <v>2000</v>
      </c>
      <c r="G63" s="87">
        <v>2000</v>
      </c>
      <c r="H63" s="87"/>
      <c r="I63" s="87"/>
      <c r="J63" s="111">
        <v>100</v>
      </c>
      <c r="K63" s="100"/>
      <c r="L63" s="100"/>
      <c r="M63" s="98"/>
      <c r="N63" s="98"/>
    </row>
    <row r="64" spans="1:14" s="2" customFormat="1" ht="12.75">
      <c r="A64" s="38"/>
      <c r="B64" s="39"/>
      <c r="C64" s="38" t="s">
        <v>28</v>
      </c>
      <c r="D64" s="40">
        <v>36</v>
      </c>
      <c r="E64" s="39" t="s">
        <v>19</v>
      </c>
      <c r="F64" s="86">
        <f>SUM(F65)</f>
        <v>0</v>
      </c>
      <c r="G64" s="86">
        <f>SUM(G65)</f>
        <v>0</v>
      </c>
      <c r="H64" s="86"/>
      <c r="I64" s="86"/>
      <c r="J64" s="110"/>
      <c r="K64" s="99"/>
      <c r="L64" s="99"/>
      <c r="M64" s="98"/>
      <c r="N64" s="98"/>
    </row>
    <row r="65" spans="1:14" s="2" customFormat="1" ht="12.75">
      <c r="A65" s="38"/>
      <c r="B65" s="39"/>
      <c r="C65" s="38" t="s">
        <v>28</v>
      </c>
      <c r="D65" s="40">
        <v>363</v>
      </c>
      <c r="E65" s="39" t="s">
        <v>19</v>
      </c>
      <c r="F65" s="86">
        <f>SUM(F66)</f>
        <v>0</v>
      </c>
      <c r="G65" s="86">
        <f>SUM(G66)</f>
        <v>0</v>
      </c>
      <c r="H65" s="86"/>
      <c r="I65" s="86"/>
      <c r="J65" s="110"/>
      <c r="K65" s="99"/>
      <c r="L65" s="99"/>
      <c r="M65" s="98"/>
      <c r="N65" s="98"/>
    </row>
    <row r="66" spans="1:14" s="4" customFormat="1" ht="12.75">
      <c r="A66" s="41"/>
      <c r="B66" s="42"/>
      <c r="C66" s="41" t="s">
        <v>28</v>
      </c>
      <c r="D66" s="43">
        <v>3631</v>
      </c>
      <c r="E66" s="42" t="s">
        <v>64</v>
      </c>
      <c r="F66" s="87"/>
      <c r="G66" s="87"/>
      <c r="H66" s="87"/>
      <c r="I66" s="87"/>
      <c r="J66" s="111"/>
      <c r="K66" s="100"/>
      <c r="L66" s="100"/>
      <c r="M66" s="98"/>
      <c r="N66" s="98"/>
    </row>
    <row r="67" spans="1:14" s="2" customFormat="1" ht="12.75">
      <c r="A67" s="38"/>
      <c r="B67" s="39"/>
      <c r="C67" s="38" t="s">
        <v>28</v>
      </c>
      <c r="D67" s="40">
        <v>38</v>
      </c>
      <c r="E67" s="39" t="s">
        <v>65</v>
      </c>
      <c r="F67" s="86">
        <f>SUM(F68)</f>
        <v>0</v>
      </c>
      <c r="G67" s="86">
        <f>SUM(G68)</f>
        <v>0</v>
      </c>
      <c r="H67" s="86"/>
      <c r="I67" s="86"/>
      <c r="J67" s="110"/>
      <c r="K67" s="99"/>
      <c r="L67" s="99"/>
      <c r="M67" s="98"/>
      <c r="N67" s="98"/>
    </row>
    <row r="68" spans="1:14" s="2" customFormat="1" ht="12.75">
      <c r="A68" s="38"/>
      <c r="B68" s="39"/>
      <c r="C68" s="38" t="s">
        <v>28</v>
      </c>
      <c r="D68" s="40">
        <v>383</v>
      </c>
      <c r="E68" s="39" t="s">
        <v>66</v>
      </c>
      <c r="F68" s="86">
        <f>SUM(F69)</f>
        <v>0</v>
      </c>
      <c r="G68" s="86">
        <f>SUM(G69)</f>
        <v>0</v>
      </c>
      <c r="H68" s="86"/>
      <c r="I68" s="86"/>
      <c r="J68" s="110"/>
      <c r="K68" s="99"/>
      <c r="L68" s="99"/>
      <c r="M68" s="98"/>
      <c r="N68" s="98"/>
    </row>
    <row r="69" spans="1:14" s="4" customFormat="1" ht="12.75">
      <c r="A69" s="41"/>
      <c r="B69" s="42"/>
      <c r="C69" s="41" t="s">
        <v>28</v>
      </c>
      <c r="D69" s="43">
        <v>3831</v>
      </c>
      <c r="E69" s="42" t="s">
        <v>67</v>
      </c>
      <c r="F69" s="87"/>
      <c r="G69" s="87"/>
      <c r="H69" s="87"/>
      <c r="I69" s="87"/>
      <c r="J69" s="111"/>
      <c r="K69" s="100"/>
      <c r="L69" s="100"/>
      <c r="M69" s="98"/>
      <c r="N69" s="98"/>
    </row>
    <row r="70" spans="1:23" s="5" customFormat="1" ht="12.75" customHeight="1">
      <c r="A70" s="62" t="s">
        <v>77</v>
      </c>
      <c r="B70" s="75"/>
      <c r="C70" s="62" t="s">
        <v>32</v>
      </c>
      <c r="D70" s="76" t="s">
        <v>13</v>
      </c>
      <c r="E70" s="77" t="s">
        <v>16</v>
      </c>
      <c r="F70" s="78">
        <f>SUM(F71)</f>
        <v>72000</v>
      </c>
      <c r="G70" s="78">
        <f>SUM(G71)</f>
        <v>90000</v>
      </c>
      <c r="H70" s="79"/>
      <c r="I70" s="79"/>
      <c r="J70" s="113">
        <v>125</v>
      </c>
      <c r="K70" s="104"/>
      <c r="L70" s="104"/>
      <c r="M70" s="98"/>
      <c r="N70" s="98"/>
      <c r="O70" s="6"/>
      <c r="P70" s="6"/>
      <c r="Q70" s="6"/>
      <c r="R70" s="6"/>
      <c r="S70" s="6"/>
      <c r="T70" s="6"/>
      <c r="U70" s="6"/>
      <c r="V70" s="6"/>
      <c r="W70" s="6"/>
    </row>
    <row r="71" spans="1:14" s="3" customFormat="1" ht="12.75">
      <c r="A71" s="38"/>
      <c r="B71" s="42"/>
      <c r="C71" s="80" t="s">
        <v>32</v>
      </c>
      <c r="D71" s="40">
        <v>3</v>
      </c>
      <c r="E71" s="39" t="s">
        <v>2</v>
      </c>
      <c r="F71" s="86">
        <f>SUM(F72)</f>
        <v>72000</v>
      </c>
      <c r="G71" s="86">
        <f>SUM(G72)</f>
        <v>90000</v>
      </c>
      <c r="H71" s="87"/>
      <c r="I71" s="87"/>
      <c r="J71" s="115">
        <v>125</v>
      </c>
      <c r="K71" s="99"/>
      <c r="L71" s="99"/>
      <c r="M71" s="98"/>
      <c r="N71" s="98"/>
    </row>
    <row r="72" spans="1:14" s="3" customFormat="1" ht="12.75">
      <c r="A72" s="38"/>
      <c r="B72" s="42"/>
      <c r="C72" s="80" t="s">
        <v>32</v>
      </c>
      <c r="D72" s="40">
        <v>32</v>
      </c>
      <c r="E72" s="39" t="s">
        <v>3</v>
      </c>
      <c r="F72" s="86">
        <f>SUM(F73,F75,F80)</f>
        <v>72000</v>
      </c>
      <c r="G72" s="86">
        <f>SUM(G73,G75,G80)</f>
        <v>90000</v>
      </c>
      <c r="H72" s="86"/>
      <c r="I72" s="86"/>
      <c r="J72" s="115">
        <v>125</v>
      </c>
      <c r="K72" s="99"/>
      <c r="L72" s="99"/>
      <c r="M72" s="98"/>
      <c r="N72" s="98"/>
    </row>
    <row r="73" spans="1:14" s="3" customFormat="1" ht="12.75">
      <c r="A73" s="38"/>
      <c r="B73" s="42"/>
      <c r="C73" s="80" t="s">
        <v>32</v>
      </c>
      <c r="D73" s="40">
        <v>322</v>
      </c>
      <c r="E73" s="39" t="s">
        <v>25</v>
      </c>
      <c r="F73" s="86">
        <f>SUM(F74)</f>
        <v>0</v>
      </c>
      <c r="G73" s="86">
        <f>SUM(G74)</f>
        <v>0</v>
      </c>
      <c r="H73" s="86"/>
      <c r="I73" s="86"/>
      <c r="J73" s="114"/>
      <c r="K73" s="99"/>
      <c r="L73" s="99"/>
      <c r="M73" s="98"/>
      <c r="N73" s="98"/>
    </row>
    <row r="74" spans="1:14" s="37" customFormat="1" ht="12.75">
      <c r="A74" s="65"/>
      <c r="B74" s="66"/>
      <c r="C74" s="81" t="s">
        <v>32</v>
      </c>
      <c r="D74" s="43">
        <v>3221</v>
      </c>
      <c r="E74" s="42" t="s">
        <v>50</v>
      </c>
      <c r="F74" s="87">
        <v>0</v>
      </c>
      <c r="G74" s="87">
        <v>0</v>
      </c>
      <c r="H74" s="87"/>
      <c r="I74" s="87"/>
      <c r="J74" s="112"/>
      <c r="K74" s="100"/>
      <c r="L74" s="100"/>
      <c r="M74" s="98"/>
      <c r="N74" s="98"/>
    </row>
    <row r="75" spans="1:14" s="3" customFormat="1" ht="12.75">
      <c r="A75" s="38"/>
      <c r="B75" s="42"/>
      <c r="C75" s="80" t="s">
        <v>32</v>
      </c>
      <c r="D75" s="40">
        <v>323</v>
      </c>
      <c r="E75" s="39" t="s">
        <v>21</v>
      </c>
      <c r="F75" s="86">
        <f>SUM(F76:F79)</f>
        <v>0</v>
      </c>
      <c r="G75" s="86">
        <f>SUM(G76:G79)</f>
        <v>0</v>
      </c>
      <c r="H75" s="86"/>
      <c r="I75" s="86"/>
      <c r="J75" s="114"/>
      <c r="K75" s="99"/>
      <c r="L75" s="99"/>
      <c r="M75" s="98"/>
      <c r="N75" s="98"/>
    </row>
    <row r="76" spans="1:14" s="4" customFormat="1" ht="12.75">
      <c r="A76" s="41"/>
      <c r="B76" s="42"/>
      <c r="C76" s="81" t="s">
        <v>32</v>
      </c>
      <c r="D76" s="43">
        <v>3231</v>
      </c>
      <c r="E76" s="42" t="s">
        <v>43</v>
      </c>
      <c r="F76" s="87"/>
      <c r="G76" s="87"/>
      <c r="H76" s="87"/>
      <c r="I76" s="87"/>
      <c r="J76" s="111"/>
      <c r="K76" s="100"/>
      <c r="L76" s="100"/>
      <c r="M76" s="98"/>
      <c r="N76" s="98"/>
    </row>
    <row r="77" spans="1:14" s="4" customFormat="1" ht="12.75">
      <c r="A77" s="41"/>
      <c r="B77" s="42"/>
      <c r="C77" s="81" t="s">
        <v>32</v>
      </c>
      <c r="D77" s="43">
        <v>3233</v>
      </c>
      <c r="E77" s="42" t="s">
        <v>38</v>
      </c>
      <c r="F77" s="87">
        <v>0</v>
      </c>
      <c r="G77" s="87">
        <v>0</v>
      </c>
      <c r="H77" s="87"/>
      <c r="I77" s="87"/>
      <c r="J77" s="111"/>
      <c r="K77" s="100"/>
      <c r="L77" s="100"/>
      <c r="M77" s="98"/>
      <c r="N77" s="98"/>
    </row>
    <row r="78" spans="1:14" s="4" customFormat="1" ht="12.75">
      <c r="A78" s="41"/>
      <c r="B78" s="42"/>
      <c r="C78" s="81" t="s">
        <v>32</v>
      </c>
      <c r="D78" s="43">
        <v>3237</v>
      </c>
      <c r="E78" s="42" t="s">
        <v>56</v>
      </c>
      <c r="F78" s="87"/>
      <c r="G78" s="87"/>
      <c r="H78" s="87"/>
      <c r="I78" s="87"/>
      <c r="J78" s="111"/>
      <c r="K78" s="100"/>
      <c r="L78" s="100"/>
      <c r="M78" s="98"/>
      <c r="N78" s="98"/>
    </row>
    <row r="79" spans="1:14" s="4" customFormat="1" ht="12.75">
      <c r="A79" s="41"/>
      <c r="B79" s="42"/>
      <c r="C79" s="81" t="s">
        <v>32</v>
      </c>
      <c r="D79" s="43">
        <v>3238</v>
      </c>
      <c r="E79" s="42" t="s">
        <v>104</v>
      </c>
      <c r="F79" s="87">
        <v>0</v>
      </c>
      <c r="G79" s="87">
        <v>0</v>
      </c>
      <c r="H79" s="87"/>
      <c r="I79" s="87"/>
      <c r="J79" s="111"/>
      <c r="K79" s="100"/>
      <c r="L79" s="100"/>
      <c r="M79" s="98"/>
      <c r="N79" s="98"/>
    </row>
    <row r="80" spans="1:14" s="3" customFormat="1" ht="12.75">
      <c r="A80" s="38"/>
      <c r="B80" s="42"/>
      <c r="C80" s="80" t="s">
        <v>32</v>
      </c>
      <c r="D80" s="40">
        <v>329</v>
      </c>
      <c r="E80" s="39" t="s">
        <v>7</v>
      </c>
      <c r="F80" s="86">
        <f>SUM(F81)</f>
        <v>72000</v>
      </c>
      <c r="G80" s="86">
        <f>SUM(G81)</f>
        <v>90000</v>
      </c>
      <c r="H80" s="86"/>
      <c r="I80" s="86"/>
      <c r="J80" s="114">
        <v>125</v>
      </c>
      <c r="K80" s="99"/>
      <c r="L80" s="99"/>
      <c r="M80" s="98"/>
      <c r="N80" s="98"/>
    </row>
    <row r="81" spans="1:14" s="4" customFormat="1" ht="12.75">
      <c r="A81" s="41"/>
      <c r="B81" s="42"/>
      <c r="C81" s="81" t="s">
        <v>32</v>
      </c>
      <c r="D81" s="43">
        <v>3291</v>
      </c>
      <c r="E81" s="42" t="s">
        <v>39</v>
      </c>
      <c r="F81" s="87">
        <v>72000</v>
      </c>
      <c r="G81" s="87">
        <v>90000</v>
      </c>
      <c r="H81" s="87"/>
      <c r="I81" s="87"/>
      <c r="J81" s="111">
        <v>125</v>
      </c>
      <c r="K81" s="100"/>
      <c r="L81" s="100"/>
      <c r="M81" s="98"/>
      <c r="N81" s="98"/>
    </row>
    <row r="82" spans="1:14" s="3" customFormat="1" ht="12.75" customHeight="1">
      <c r="A82" s="62" t="s">
        <v>78</v>
      </c>
      <c r="B82" s="75"/>
      <c r="C82" s="85"/>
      <c r="D82" s="62" t="s">
        <v>13</v>
      </c>
      <c r="E82" s="63" t="s">
        <v>105</v>
      </c>
      <c r="F82" s="64">
        <f>SUM(F83)</f>
        <v>10000</v>
      </c>
      <c r="G82" s="64">
        <f>SUM(G83)</f>
        <v>10000</v>
      </c>
      <c r="H82" s="64"/>
      <c r="I82" s="64"/>
      <c r="J82" s="113">
        <v>100</v>
      </c>
      <c r="K82" s="101"/>
      <c r="L82" s="101"/>
      <c r="M82" s="98"/>
      <c r="N82" s="98"/>
    </row>
    <row r="83" spans="1:14" s="3" customFormat="1" ht="12.75">
      <c r="A83" s="38"/>
      <c r="B83" s="42"/>
      <c r="C83" s="41" t="s">
        <v>34</v>
      </c>
      <c r="D83" s="38" t="s">
        <v>1</v>
      </c>
      <c r="E83" s="40" t="s">
        <v>2</v>
      </c>
      <c r="F83" s="86">
        <f>SUM(F84,F95)</f>
        <v>10000</v>
      </c>
      <c r="G83" s="86">
        <f>SUM(G84,G95)</f>
        <v>10000</v>
      </c>
      <c r="H83" s="86"/>
      <c r="I83" s="86"/>
      <c r="J83" s="114">
        <v>100</v>
      </c>
      <c r="K83" s="99"/>
      <c r="L83" s="99"/>
      <c r="M83" s="98"/>
      <c r="N83" s="98"/>
    </row>
    <row r="84" spans="1:14" s="3" customFormat="1" ht="12.75">
      <c r="A84" s="38"/>
      <c r="B84" s="42"/>
      <c r="C84" s="41" t="s">
        <v>34</v>
      </c>
      <c r="D84" s="38" t="s">
        <v>86</v>
      </c>
      <c r="E84" s="40" t="s">
        <v>3</v>
      </c>
      <c r="F84" s="86">
        <f>SUM(F85,F87,F92)</f>
        <v>5000</v>
      </c>
      <c r="G84" s="86">
        <f>SUM(G85,G87,G92)</f>
        <v>4000</v>
      </c>
      <c r="H84" s="86"/>
      <c r="I84" s="86"/>
      <c r="J84" s="114">
        <v>80</v>
      </c>
      <c r="K84" s="99"/>
      <c r="L84" s="99"/>
      <c r="M84" s="98"/>
      <c r="N84" s="98"/>
    </row>
    <row r="85" spans="1:14" s="3" customFormat="1" ht="12.75">
      <c r="A85" s="38"/>
      <c r="B85" s="42"/>
      <c r="C85" s="41" t="s">
        <v>34</v>
      </c>
      <c r="D85" s="38" t="s">
        <v>87</v>
      </c>
      <c r="E85" s="40" t="s">
        <v>25</v>
      </c>
      <c r="F85" s="86">
        <f>SUM(F86)</f>
        <v>0</v>
      </c>
      <c r="G85" s="86">
        <f>SUM(G86)</f>
        <v>0</v>
      </c>
      <c r="H85" s="86"/>
      <c r="I85" s="86"/>
      <c r="J85" s="114"/>
      <c r="K85" s="99"/>
      <c r="L85" s="99"/>
      <c r="M85" s="98"/>
      <c r="N85" s="98"/>
    </row>
    <row r="86" spans="1:14" s="4" customFormat="1" ht="12.75">
      <c r="A86" s="41"/>
      <c r="B86" s="42"/>
      <c r="C86" s="41" t="s">
        <v>34</v>
      </c>
      <c r="D86" s="41" t="s">
        <v>88</v>
      </c>
      <c r="E86" s="43" t="s">
        <v>50</v>
      </c>
      <c r="F86" s="87"/>
      <c r="G86" s="87"/>
      <c r="H86" s="87"/>
      <c r="I86" s="87"/>
      <c r="J86" s="111"/>
      <c r="K86" s="100"/>
      <c r="L86" s="100"/>
      <c r="M86" s="98"/>
      <c r="N86" s="98"/>
    </row>
    <row r="87" spans="1:14" s="3" customFormat="1" ht="12.75">
      <c r="A87" s="38"/>
      <c r="B87" s="42"/>
      <c r="C87" s="41" t="s">
        <v>34</v>
      </c>
      <c r="D87" s="38" t="s">
        <v>89</v>
      </c>
      <c r="E87" s="40" t="s">
        <v>21</v>
      </c>
      <c r="F87" s="86">
        <f>SUM(F88:F91)</f>
        <v>0</v>
      </c>
      <c r="G87" s="86">
        <f>SUM(G88:G91)</f>
        <v>0</v>
      </c>
      <c r="H87" s="86"/>
      <c r="I87" s="86"/>
      <c r="J87" s="114"/>
      <c r="K87" s="99"/>
      <c r="L87" s="99"/>
      <c r="M87" s="98"/>
      <c r="N87" s="98"/>
    </row>
    <row r="88" spans="1:14" s="3" customFormat="1" ht="12.75">
      <c r="A88" s="38"/>
      <c r="B88" s="42"/>
      <c r="C88" s="41" t="s">
        <v>34</v>
      </c>
      <c r="D88" s="41" t="s">
        <v>95</v>
      </c>
      <c r="E88" s="43" t="s">
        <v>38</v>
      </c>
      <c r="F88" s="87"/>
      <c r="G88" s="87"/>
      <c r="H88" s="87"/>
      <c r="I88" s="87"/>
      <c r="J88" s="114"/>
      <c r="K88" s="100"/>
      <c r="L88" s="100"/>
      <c r="M88" s="98"/>
      <c r="N88" s="98"/>
    </row>
    <row r="89" spans="1:14" s="4" customFormat="1" ht="12.75">
      <c r="A89" s="41"/>
      <c r="B89" s="42"/>
      <c r="C89" s="41" t="s">
        <v>34</v>
      </c>
      <c r="D89" s="41" t="s">
        <v>90</v>
      </c>
      <c r="E89" s="43" t="s">
        <v>55</v>
      </c>
      <c r="F89" s="87"/>
      <c r="G89" s="87"/>
      <c r="H89" s="87"/>
      <c r="I89" s="87"/>
      <c r="J89" s="111"/>
      <c r="K89" s="100"/>
      <c r="L89" s="100"/>
      <c r="M89" s="98"/>
      <c r="N89" s="98"/>
    </row>
    <row r="90" spans="1:14" s="4" customFormat="1" ht="12.75">
      <c r="A90" s="41"/>
      <c r="B90" s="42"/>
      <c r="C90" s="41" t="s">
        <v>34</v>
      </c>
      <c r="D90" s="41" t="s">
        <v>91</v>
      </c>
      <c r="E90" s="43" t="s">
        <v>56</v>
      </c>
      <c r="F90" s="87"/>
      <c r="G90" s="87"/>
      <c r="H90" s="87"/>
      <c r="I90" s="87"/>
      <c r="J90" s="111"/>
      <c r="K90" s="100"/>
      <c r="L90" s="100"/>
      <c r="M90" s="98"/>
      <c r="N90" s="98"/>
    </row>
    <row r="91" spans="1:14" s="4" customFormat="1" ht="12.75">
      <c r="A91" s="41"/>
      <c r="B91" s="42"/>
      <c r="C91" s="41" t="s">
        <v>34</v>
      </c>
      <c r="D91" s="41" t="s">
        <v>113</v>
      </c>
      <c r="E91" s="43" t="s">
        <v>57</v>
      </c>
      <c r="F91" s="87"/>
      <c r="G91" s="87"/>
      <c r="H91" s="87"/>
      <c r="I91" s="87"/>
      <c r="J91" s="111"/>
      <c r="K91" s="100"/>
      <c r="L91" s="100"/>
      <c r="M91" s="98"/>
      <c r="N91" s="98"/>
    </row>
    <row r="92" spans="1:14" s="3" customFormat="1" ht="12.75">
      <c r="A92" s="38"/>
      <c r="B92" s="42"/>
      <c r="C92" s="41" t="s">
        <v>34</v>
      </c>
      <c r="D92" s="38" t="s">
        <v>92</v>
      </c>
      <c r="E92" s="40" t="s">
        <v>7</v>
      </c>
      <c r="F92" s="86">
        <f>SUM(F93,F94)</f>
        <v>5000</v>
      </c>
      <c r="G92" s="86">
        <f>SUM(G93,G94)</f>
        <v>4000</v>
      </c>
      <c r="H92" s="86"/>
      <c r="I92" s="86"/>
      <c r="J92" s="114">
        <v>80</v>
      </c>
      <c r="K92" s="99"/>
      <c r="L92" s="99"/>
      <c r="M92" s="98"/>
      <c r="N92" s="98"/>
    </row>
    <row r="93" spans="1:14" s="4" customFormat="1" ht="12.75">
      <c r="A93" s="41"/>
      <c r="B93" s="42"/>
      <c r="C93" s="41" t="s">
        <v>34</v>
      </c>
      <c r="D93" s="41" t="s">
        <v>93</v>
      </c>
      <c r="E93" s="43" t="s">
        <v>40</v>
      </c>
      <c r="F93" s="87">
        <v>5000</v>
      </c>
      <c r="G93" s="87">
        <v>4000</v>
      </c>
      <c r="H93" s="87"/>
      <c r="I93" s="87"/>
      <c r="J93" s="111">
        <v>80</v>
      </c>
      <c r="K93" s="100"/>
      <c r="L93" s="100"/>
      <c r="M93" s="98"/>
      <c r="N93" s="98"/>
    </row>
    <row r="94" spans="1:14" s="4" customFormat="1" ht="12.75">
      <c r="A94" s="41"/>
      <c r="B94" s="42"/>
      <c r="C94" s="41" t="s">
        <v>34</v>
      </c>
      <c r="D94" s="41" t="s">
        <v>94</v>
      </c>
      <c r="E94" s="43" t="s">
        <v>7</v>
      </c>
      <c r="F94" s="87"/>
      <c r="G94" s="87"/>
      <c r="H94" s="87"/>
      <c r="I94" s="87"/>
      <c r="J94" s="111"/>
      <c r="K94" s="100"/>
      <c r="L94" s="100"/>
      <c r="M94" s="98"/>
      <c r="N94" s="98"/>
    </row>
    <row r="95" spans="1:14" s="4" customFormat="1" ht="12.75">
      <c r="A95" s="41"/>
      <c r="B95" s="42"/>
      <c r="C95" s="38" t="s">
        <v>34</v>
      </c>
      <c r="D95" s="38" t="s">
        <v>96</v>
      </c>
      <c r="E95" s="40" t="s">
        <v>18</v>
      </c>
      <c r="F95" s="86">
        <f>SUM(F96)</f>
        <v>5000</v>
      </c>
      <c r="G95" s="86">
        <f>SUM(G96)</f>
        <v>6000</v>
      </c>
      <c r="H95" s="86"/>
      <c r="I95" s="86"/>
      <c r="J95" s="111">
        <v>120</v>
      </c>
      <c r="K95" s="99"/>
      <c r="L95" s="99"/>
      <c r="M95" s="98"/>
      <c r="N95" s="98"/>
    </row>
    <row r="96" spans="1:14" s="4" customFormat="1" ht="12.75">
      <c r="A96" s="41"/>
      <c r="B96" s="42"/>
      <c r="C96" s="38" t="s">
        <v>34</v>
      </c>
      <c r="D96" s="38" t="s">
        <v>97</v>
      </c>
      <c r="E96" s="40" t="s">
        <v>26</v>
      </c>
      <c r="F96" s="86">
        <f>SUM(F97)</f>
        <v>5000</v>
      </c>
      <c r="G96" s="86">
        <f>SUM(G97)</f>
        <v>6000</v>
      </c>
      <c r="H96" s="86"/>
      <c r="I96" s="86"/>
      <c r="J96" s="111">
        <v>120</v>
      </c>
      <c r="K96" s="99"/>
      <c r="L96" s="99"/>
      <c r="M96" s="98"/>
      <c r="N96" s="98"/>
    </row>
    <row r="97" spans="1:14" s="4" customFormat="1" ht="12.75">
      <c r="A97" s="41"/>
      <c r="B97" s="42"/>
      <c r="C97" s="41" t="s">
        <v>34</v>
      </c>
      <c r="D97" s="41" t="s">
        <v>98</v>
      </c>
      <c r="E97" s="43" t="s">
        <v>45</v>
      </c>
      <c r="F97" s="87">
        <v>5000</v>
      </c>
      <c r="G97" s="87">
        <v>6000</v>
      </c>
      <c r="H97" s="87"/>
      <c r="I97" s="87"/>
      <c r="J97" s="111">
        <v>120</v>
      </c>
      <c r="K97" s="100"/>
      <c r="L97" s="100"/>
      <c r="M97" s="98"/>
      <c r="N97" s="98"/>
    </row>
    <row r="98" spans="1:14" ht="12.75">
      <c r="A98" s="51" t="s">
        <v>84</v>
      </c>
      <c r="B98" s="52"/>
      <c r="C98" s="53"/>
      <c r="D98" s="54" t="s">
        <v>37</v>
      </c>
      <c r="E98" s="54"/>
      <c r="F98" s="94" t="e">
        <f>SUM(F100,#REF!,F101)</f>
        <v>#REF!</v>
      </c>
      <c r="G98" s="55"/>
      <c r="H98" s="55"/>
      <c r="I98" s="55"/>
      <c r="J98" s="55"/>
      <c r="K98" s="97"/>
      <c r="L98" s="97"/>
      <c r="M98" s="98"/>
      <c r="N98" s="98"/>
    </row>
    <row r="99" spans="1:14" ht="12.75">
      <c r="A99" s="51" t="s">
        <v>33</v>
      </c>
      <c r="B99" s="52"/>
      <c r="C99" s="53" t="s">
        <v>33</v>
      </c>
      <c r="D99" s="54" t="s">
        <v>35</v>
      </c>
      <c r="E99" s="54"/>
      <c r="F99" s="94"/>
      <c r="G99" s="55"/>
      <c r="H99" s="55"/>
      <c r="I99" s="55"/>
      <c r="J99" s="55"/>
      <c r="K99" s="97"/>
      <c r="L99" s="97"/>
      <c r="M99" s="98"/>
      <c r="N99" s="98"/>
    </row>
    <row r="100" spans="1:14" ht="12.75">
      <c r="A100" s="56" t="s">
        <v>79</v>
      </c>
      <c r="B100" s="57"/>
      <c r="C100" s="58"/>
      <c r="D100" s="68" t="s">
        <v>74</v>
      </c>
      <c r="E100" s="68"/>
      <c r="F100" s="95" t="e">
        <f>SUM(#REF!,#REF!,#REF!,#REF!,#REF!,#REF!,#REF!,#REF!,)</f>
        <v>#REF!</v>
      </c>
      <c r="G100" s="44"/>
      <c r="H100" s="44"/>
      <c r="I100" s="44"/>
      <c r="J100" s="44"/>
      <c r="K100" s="97"/>
      <c r="L100" s="97"/>
      <c r="M100" s="98"/>
      <c r="N100" s="98"/>
    </row>
    <row r="101" spans="1:14" ht="12.75">
      <c r="A101" s="56" t="s">
        <v>80</v>
      </c>
      <c r="B101" s="57"/>
      <c r="C101" s="58" t="s">
        <v>36</v>
      </c>
      <c r="D101" s="84" t="s">
        <v>108</v>
      </c>
      <c r="E101" s="68" t="s">
        <v>109</v>
      </c>
      <c r="F101" s="95">
        <f>SUM(F103)</f>
        <v>55000</v>
      </c>
      <c r="G101" s="95">
        <f>SUM(G103)</f>
        <v>37000</v>
      </c>
      <c r="H101" s="44"/>
      <c r="I101" s="44"/>
      <c r="J101" s="109">
        <v>67</v>
      </c>
      <c r="K101" s="97"/>
      <c r="L101" s="97"/>
      <c r="M101" s="98"/>
      <c r="N101" s="98"/>
    </row>
    <row r="102" spans="1:14" ht="12.75">
      <c r="A102" s="59"/>
      <c r="B102" s="60"/>
      <c r="C102" s="82"/>
      <c r="D102" s="83" t="s">
        <v>13</v>
      </c>
      <c r="E102" s="61" t="s">
        <v>110</v>
      </c>
      <c r="F102" s="96"/>
      <c r="G102" s="45"/>
      <c r="H102" s="45"/>
      <c r="I102" s="45"/>
      <c r="J102" s="108"/>
      <c r="K102" s="97"/>
      <c r="L102" s="97"/>
      <c r="M102" s="98"/>
      <c r="N102" s="98"/>
    </row>
    <row r="103" spans="1:14" s="2" customFormat="1" ht="12.75">
      <c r="A103" s="38"/>
      <c r="B103" s="39"/>
      <c r="C103" s="38" t="s">
        <v>36</v>
      </c>
      <c r="D103" s="40">
        <v>3</v>
      </c>
      <c r="E103" s="39" t="s">
        <v>2</v>
      </c>
      <c r="F103" s="86">
        <f>SUM(F104,F110)</f>
        <v>55000</v>
      </c>
      <c r="G103" s="86">
        <f>SUM(G104,G110)</f>
        <v>37000</v>
      </c>
      <c r="H103" s="86"/>
      <c r="I103" s="86"/>
      <c r="J103" s="110">
        <v>67</v>
      </c>
      <c r="K103" s="99"/>
      <c r="L103" s="99"/>
      <c r="M103" s="98"/>
      <c r="N103" s="98"/>
    </row>
    <row r="104" spans="1:14" s="2" customFormat="1" ht="12.75">
      <c r="A104" s="38"/>
      <c r="B104" s="39"/>
      <c r="C104" s="38" t="s">
        <v>36</v>
      </c>
      <c r="D104" s="40">
        <v>32</v>
      </c>
      <c r="E104" s="39" t="s">
        <v>3</v>
      </c>
      <c r="F104" s="86">
        <f>SUM(F105,F107)</f>
        <v>35000</v>
      </c>
      <c r="G104" s="86">
        <f>SUM(G105,G107)</f>
        <v>17000</v>
      </c>
      <c r="H104" s="86"/>
      <c r="I104" s="86"/>
      <c r="J104" s="110">
        <v>49</v>
      </c>
      <c r="K104" s="99"/>
      <c r="L104" s="99"/>
      <c r="M104" s="98"/>
      <c r="N104" s="98"/>
    </row>
    <row r="105" spans="1:14" s="2" customFormat="1" ht="12.75">
      <c r="A105" s="38"/>
      <c r="B105" s="39"/>
      <c r="C105" s="38" t="s">
        <v>36</v>
      </c>
      <c r="D105" s="40">
        <v>322</v>
      </c>
      <c r="E105" s="39" t="s">
        <v>25</v>
      </c>
      <c r="F105" s="86">
        <f>SUM(F106)</f>
        <v>20000</v>
      </c>
      <c r="G105" s="86">
        <f>SUM(G106)</f>
        <v>2000</v>
      </c>
      <c r="H105" s="86"/>
      <c r="I105" s="86"/>
      <c r="J105" s="110">
        <v>10</v>
      </c>
      <c r="K105" s="99"/>
      <c r="L105" s="99"/>
      <c r="M105" s="98"/>
      <c r="N105" s="98"/>
    </row>
    <row r="106" spans="1:14" s="4" customFormat="1" ht="12.75">
      <c r="A106" s="41"/>
      <c r="B106" s="42"/>
      <c r="C106" s="41" t="s">
        <v>36</v>
      </c>
      <c r="D106" s="43">
        <v>3225</v>
      </c>
      <c r="E106" s="42" t="s">
        <v>117</v>
      </c>
      <c r="F106" s="87">
        <v>20000</v>
      </c>
      <c r="G106" s="87">
        <v>2000</v>
      </c>
      <c r="H106" s="87"/>
      <c r="I106" s="87"/>
      <c r="J106" s="111">
        <v>10</v>
      </c>
      <c r="K106" s="103"/>
      <c r="L106" s="103"/>
      <c r="M106" s="98"/>
      <c r="N106" s="98"/>
    </row>
    <row r="107" spans="1:14" s="2" customFormat="1" ht="12.75">
      <c r="A107" s="38"/>
      <c r="B107" s="39"/>
      <c r="C107" s="38" t="s">
        <v>36</v>
      </c>
      <c r="D107" s="40">
        <v>323</v>
      </c>
      <c r="E107" s="39" t="s">
        <v>21</v>
      </c>
      <c r="F107" s="86">
        <f>SUM(F108)</f>
        <v>15000</v>
      </c>
      <c r="G107" s="86">
        <f>SUM(G108)</f>
        <v>15000</v>
      </c>
      <c r="H107" s="86"/>
      <c r="I107" s="86"/>
      <c r="J107" s="110">
        <v>100</v>
      </c>
      <c r="K107" s="99"/>
      <c r="L107" s="99"/>
      <c r="M107" s="98"/>
      <c r="N107" s="98"/>
    </row>
    <row r="108" spans="1:14" s="4" customFormat="1" ht="12.75">
      <c r="A108" s="41"/>
      <c r="B108" s="42"/>
      <c r="C108" s="41" t="s">
        <v>36</v>
      </c>
      <c r="D108" s="43">
        <v>3234</v>
      </c>
      <c r="E108" s="42" t="s">
        <v>111</v>
      </c>
      <c r="F108" s="87">
        <v>15000</v>
      </c>
      <c r="G108" s="87">
        <v>15000</v>
      </c>
      <c r="H108" s="87"/>
      <c r="I108" s="87"/>
      <c r="J108" s="111">
        <v>100</v>
      </c>
      <c r="K108" s="100"/>
      <c r="L108" s="100"/>
      <c r="M108" s="98"/>
      <c r="N108" s="98"/>
    </row>
    <row r="109" spans="1:14" s="2" customFormat="1" ht="12.75">
      <c r="A109" s="38"/>
      <c r="B109" s="39"/>
      <c r="C109" s="38" t="s">
        <v>36</v>
      </c>
      <c r="D109" s="40">
        <v>38</v>
      </c>
      <c r="E109" s="39" t="s">
        <v>18</v>
      </c>
      <c r="F109" s="86">
        <f>SUM(F110)</f>
        <v>20000</v>
      </c>
      <c r="G109" s="86">
        <f>SUM(G110)</f>
        <v>20000</v>
      </c>
      <c r="H109" s="86"/>
      <c r="I109" s="86"/>
      <c r="J109" s="110">
        <v>100</v>
      </c>
      <c r="K109" s="99"/>
      <c r="L109" s="99"/>
      <c r="M109" s="98"/>
      <c r="N109" s="98"/>
    </row>
    <row r="110" spans="1:14" s="2" customFormat="1" ht="12.75">
      <c r="A110" s="38"/>
      <c r="B110" s="39"/>
      <c r="C110" s="38" t="s">
        <v>36</v>
      </c>
      <c r="D110" s="40">
        <v>386</v>
      </c>
      <c r="E110" s="39" t="s">
        <v>20</v>
      </c>
      <c r="F110" s="86">
        <f>SUM(F111)</f>
        <v>20000</v>
      </c>
      <c r="G110" s="86">
        <f>SUM(G111)</f>
        <v>20000</v>
      </c>
      <c r="H110" s="86"/>
      <c r="I110" s="86"/>
      <c r="J110" s="110">
        <v>100</v>
      </c>
      <c r="K110" s="99"/>
      <c r="L110" s="99"/>
      <c r="M110" s="98"/>
      <c r="N110" s="98"/>
    </row>
    <row r="111" spans="1:14" s="37" customFormat="1" ht="12.75">
      <c r="A111" s="65"/>
      <c r="B111" s="66"/>
      <c r="C111" s="41" t="s">
        <v>36</v>
      </c>
      <c r="D111" s="43">
        <v>3861</v>
      </c>
      <c r="E111" s="42" t="s">
        <v>68</v>
      </c>
      <c r="F111" s="87">
        <v>20000</v>
      </c>
      <c r="G111" s="87">
        <v>20000</v>
      </c>
      <c r="H111" s="88"/>
      <c r="I111" s="88"/>
      <c r="J111" s="111">
        <v>100</v>
      </c>
      <c r="K111" s="103"/>
      <c r="L111" s="103"/>
      <c r="M111" s="98"/>
      <c r="N111" s="98"/>
    </row>
    <row r="112" spans="3:14" ht="12.75">
      <c r="C112" s="13"/>
      <c r="D112" s="8"/>
      <c r="E112" s="8"/>
      <c r="F112" s="20"/>
      <c r="G112" s="20"/>
      <c r="H112" s="8"/>
      <c r="I112" s="8"/>
      <c r="K112" s="105"/>
      <c r="L112" s="105"/>
      <c r="M112" s="98"/>
      <c r="N112" s="98"/>
    </row>
    <row r="113" spans="3:9" ht="12.75">
      <c r="C113" s="14"/>
      <c r="D113" s="14"/>
      <c r="E113" s="9"/>
      <c r="F113" s="21"/>
      <c r="G113" s="27"/>
      <c r="H113" s="21"/>
      <c r="I113" s="21"/>
    </row>
    <row r="114" spans="3:9" ht="13.5">
      <c r="C114" s="14"/>
      <c r="D114" s="14"/>
      <c r="E114" s="14"/>
      <c r="F114" s="15"/>
      <c r="G114" s="22"/>
      <c r="H114" s="16"/>
      <c r="I114" s="17"/>
    </row>
    <row r="115" spans="3:9" ht="13.5">
      <c r="C115" s="14"/>
      <c r="D115" s="14"/>
      <c r="E115" s="14"/>
      <c r="F115" s="21" t="s">
        <v>85</v>
      </c>
      <c r="G115" s="22"/>
      <c r="H115" s="16"/>
      <c r="I115" s="17"/>
    </row>
    <row r="116" spans="3:9" ht="13.5">
      <c r="C116" s="14"/>
      <c r="D116" s="14"/>
      <c r="E116" s="14"/>
      <c r="F116" s="21"/>
      <c r="G116" s="22"/>
      <c r="H116" s="16"/>
      <c r="I116" s="17"/>
    </row>
    <row r="117" spans="3:9" ht="13.5">
      <c r="C117" s="14" t="s">
        <v>106</v>
      </c>
      <c r="D117" s="14"/>
      <c r="E117" s="14"/>
      <c r="F117" s="15"/>
      <c r="G117" s="22"/>
      <c r="H117" s="16"/>
      <c r="I117" s="17"/>
    </row>
    <row r="118" spans="1:9" s="26" customFormat="1" ht="13.5">
      <c r="A118" s="24"/>
      <c r="B118" s="8"/>
      <c r="C118" s="8" t="s">
        <v>122</v>
      </c>
      <c r="D118" s="8"/>
      <c r="E118" s="8"/>
      <c r="F118" s="29"/>
      <c r="G118" s="22"/>
      <c r="H118" s="16"/>
      <c r="I118" s="17"/>
    </row>
    <row r="119" spans="3:9" ht="13.5">
      <c r="C119" s="14" t="s">
        <v>107</v>
      </c>
      <c r="D119" s="14"/>
      <c r="E119" s="14"/>
      <c r="F119" s="15"/>
      <c r="G119" s="22"/>
      <c r="H119" s="16"/>
      <c r="I119" s="17"/>
    </row>
    <row r="120" spans="3:9" ht="12.75">
      <c r="C120" s="8"/>
      <c r="D120" s="8"/>
      <c r="E120" s="8"/>
      <c r="F120" s="8"/>
      <c r="G120" s="20"/>
      <c r="H120" s="8"/>
      <c r="I120" s="8"/>
    </row>
    <row r="121" spans="3:9" ht="12.75">
      <c r="C121" s="8"/>
      <c r="D121" s="8"/>
      <c r="E121" s="8"/>
      <c r="F121" s="8"/>
      <c r="G121" s="18"/>
      <c r="H121" s="8" t="s">
        <v>102</v>
      </c>
      <c r="I121" s="8"/>
    </row>
    <row r="122" spans="3:9" ht="12.75">
      <c r="C122" s="8" t="s">
        <v>102</v>
      </c>
      <c r="D122" s="8"/>
      <c r="E122" s="8"/>
      <c r="F122" s="8"/>
      <c r="G122" s="90"/>
      <c r="H122" s="8"/>
      <c r="I122" s="8"/>
    </row>
    <row r="123" spans="3:7" ht="12.75">
      <c r="C123" s="8" t="s">
        <v>112</v>
      </c>
      <c r="G123" s="23"/>
    </row>
    <row r="124" ht="12.75">
      <c r="G124" s="23"/>
    </row>
    <row r="125" ht="12.75">
      <c r="G125" s="23"/>
    </row>
    <row r="126" ht="12.75">
      <c r="G126" s="23"/>
    </row>
    <row r="127" ht="12.75">
      <c r="G127" s="23"/>
    </row>
    <row r="128" ht="12.75">
      <c r="G128" s="23"/>
    </row>
    <row r="129" ht="12.75">
      <c r="G129" s="23"/>
    </row>
    <row r="130" ht="12.75">
      <c r="G130" s="23"/>
    </row>
    <row r="131" ht="12.75">
      <c r="G131" s="23"/>
    </row>
    <row r="132" ht="12.75">
      <c r="G132" s="23"/>
    </row>
    <row r="133" ht="12.75">
      <c r="G133" s="23"/>
    </row>
    <row r="134" ht="12.75">
      <c r="G134" s="23"/>
    </row>
    <row r="135" ht="12.75">
      <c r="G135" s="23"/>
    </row>
    <row r="136" ht="12.75">
      <c r="G136" s="23"/>
    </row>
    <row r="137" ht="12.75">
      <c r="G137" s="23"/>
    </row>
    <row r="138" ht="12.75">
      <c r="G138" s="23"/>
    </row>
    <row r="139" ht="12.75">
      <c r="G139" s="23"/>
    </row>
    <row r="140" ht="12.75">
      <c r="G140" s="23"/>
    </row>
    <row r="141" ht="12.75">
      <c r="G141" s="23"/>
    </row>
    <row r="142" ht="12.75">
      <c r="G142" s="23"/>
    </row>
    <row r="143" ht="12.75">
      <c r="G143" s="23"/>
    </row>
    <row r="144" ht="12.75">
      <c r="G144" s="23"/>
    </row>
    <row r="145" ht="12.75">
      <c r="G145" s="23"/>
    </row>
    <row r="146" ht="12.75">
      <c r="G146" s="23"/>
    </row>
    <row r="147" ht="12.75">
      <c r="G147" s="23"/>
    </row>
    <row r="148" ht="12.75">
      <c r="G148" s="23"/>
    </row>
    <row r="149" ht="12.75">
      <c r="G149" s="23"/>
    </row>
    <row r="150" ht="12.75">
      <c r="G150" s="23"/>
    </row>
    <row r="151" ht="12.75">
      <c r="G151" s="23"/>
    </row>
    <row r="152" ht="12.75">
      <c r="G152" s="23"/>
    </row>
    <row r="153" ht="12.75">
      <c r="G153" s="23"/>
    </row>
    <row r="154" ht="12.75">
      <c r="G154" s="23"/>
    </row>
    <row r="155" ht="12.75">
      <c r="G155" s="23"/>
    </row>
    <row r="156" ht="12.75">
      <c r="G156" s="23"/>
    </row>
    <row r="157" ht="12.75">
      <c r="G157" s="23"/>
    </row>
    <row r="158" ht="12.75">
      <c r="G158" s="23"/>
    </row>
    <row r="159" ht="12.75">
      <c r="G159" s="23"/>
    </row>
    <row r="160" ht="12.75">
      <c r="G160" s="23"/>
    </row>
    <row r="161" ht="12.75">
      <c r="G161" s="23"/>
    </row>
    <row r="162" ht="12.75">
      <c r="G162" s="23"/>
    </row>
    <row r="163" ht="12.75">
      <c r="G163" s="23"/>
    </row>
    <row r="164" ht="12.75">
      <c r="G164" s="23"/>
    </row>
    <row r="165" ht="12.75">
      <c r="G165" s="23"/>
    </row>
    <row r="166" ht="12.75">
      <c r="G166" s="23"/>
    </row>
  </sheetData>
  <sheetProtection/>
  <printOptions/>
  <pageMargins left="0.54" right="0.55" top="0.51" bottom="0.49" header="0.5" footer="0.5"/>
  <pageSetup horizontalDpi="600" verticalDpi="600" orientation="portrait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Prijedlog projekcije proračuna općine</dc:title>
  <dc:subject>posebni dio</dc:subject>
  <dc:creator>BB</dc:creator>
  <cp:keywords/>
  <dc:description/>
  <cp:lastModifiedBy>opčina berek</cp:lastModifiedBy>
  <cp:lastPrinted>2015-07-16T06:49:29Z</cp:lastPrinted>
  <dcterms:created xsi:type="dcterms:W3CDTF">2004-09-03T11:10:12Z</dcterms:created>
  <dcterms:modified xsi:type="dcterms:W3CDTF">2015-07-16T07:04:34Z</dcterms:modified>
  <cp:category/>
  <cp:version/>
  <cp:contentType/>
  <cp:contentStatus/>
</cp:coreProperties>
</file>